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0" windowWidth="16380" windowHeight="8190" tabRatio="500"/>
  </bookViews>
  <sheets>
    <sheet name="PREMESSE_E_LEGENDA" sheetId="1" r:id="rId1"/>
    <sheet name="Piano_Economico_Finanziario" sheetId="2" r:id="rId2"/>
    <sheet name="Foglio1" sheetId="3" r:id="rId3"/>
  </sheets>
  <definedNames>
    <definedName name="_xlnm.Print_Area" localSheetId="1">Piano_Economico_Finanziario!$A$1:$AA$102</definedName>
  </definedNames>
  <calcPr calcId="125725"/>
</workbook>
</file>

<file path=xl/calcChain.xml><?xml version="1.0" encoding="utf-8"?>
<calcChain xmlns="http://schemas.openxmlformats.org/spreadsheetml/2006/main">
  <c r="C9" i="2"/>
  <c r="D9"/>
  <c r="E9"/>
  <c r="F9"/>
  <c r="G9"/>
  <c r="H9"/>
  <c r="H46" s="1"/>
  <c r="H50" s="1"/>
  <c r="I9"/>
  <c r="J9"/>
  <c r="J46" s="1"/>
  <c r="J50" s="1"/>
  <c r="K9"/>
  <c r="L9"/>
  <c r="M9"/>
  <c r="N9"/>
  <c r="N10" s="1"/>
  <c r="O9"/>
  <c r="O15" s="1"/>
  <c r="P9"/>
  <c r="P15" s="1"/>
  <c r="Q9"/>
  <c r="R9"/>
  <c r="S9"/>
  <c r="S15" s="1"/>
  <c r="T9"/>
  <c r="T46" s="1"/>
  <c r="T50" s="1"/>
  <c r="T55" s="1"/>
  <c r="T58" s="1"/>
  <c r="T64" s="1"/>
  <c r="U9"/>
  <c r="U15" s="1"/>
  <c r="V9"/>
  <c r="V46" s="1"/>
  <c r="V50" s="1"/>
  <c r="W9"/>
  <c r="X9"/>
  <c r="X15" s="1"/>
  <c r="Y9"/>
  <c r="Z9"/>
  <c r="Z10" s="1"/>
  <c r="AA9"/>
  <c r="AA15" s="1"/>
  <c r="C10"/>
  <c r="E10"/>
  <c r="F10"/>
  <c r="G10"/>
  <c r="I10"/>
  <c r="K10"/>
  <c r="M10"/>
  <c r="O10"/>
  <c r="Q10"/>
  <c r="R10"/>
  <c r="S10"/>
  <c r="U10"/>
  <c r="W10"/>
  <c r="Y10"/>
  <c r="AA10"/>
  <c r="Q15"/>
  <c r="Q19" s="1"/>
  <c r="R15"/>
  <c r="R16" s="1"/>
  <c r="T15"/>
  <c r="T16" s="1"/>
  <c r="V15"/>
  <c r="V19" s="1"/>
  <c r="W15"/>
  <c r="Y15"/>
  <c r="Y19" s="1"/>
  <c r="Z15"/>
  <c r="Z19" s="1"/>
  <c r="W16"/>
  <c r="Y16"/>
  <c r="Q17"/>
  <c r="Q54" s="1"/>
  <c r="R17"/>
  <c r="T17"/>
  <c r="T54" s="1"/>
  <c r="V17"/>
  <c r="V54" s="1"/>
  <c r="W17"/>
  <c r="Y17"/>
  <c r="Z17"/>
  <c r="C18"/>
  <c r="D18"/>
  <c r="E18"/>
  <c r="F18"/>
  <c r="G18"/>
  <c r="H18"/>
  <c r="I18"/>
  <c r="J18"/>
  <c r="K18"/>
  <c r="L18"/>
  <c r="M18"/>
  <c r="N18"/>
  <c r="O18"/>
  <c r="P18"/>
  <c r="Q18"/>
  <c r="R18"/>
  <c r="S18"/>
  <c r="T18"/>
  <c r="U18"/>
  <c r="V18"/>
  <c r="W18"/>
  <c r="W54" s="1"/>
  <c r="X18"/>
  <c r="Y18"/>
  <c r="Z18"/>
  <c r="AA18"/>
  <c r="R19"/>
  <c r="T19"/>
  <c r="C21"/>
  <c r="C22"/>
  <c r="C24" s="1"/>
  <c r="C31" s="1"/>
  <c r="D22"/>
  <c r="E22"/>
  <c r="F22"/>
  <c r="F21" s="1"/>
  <c r="G22"/>
  <c r="C23"/>
  <c r="D23"/>
  <c r="D21" s="1"/>
  <c r="E23"/>
  <c r="E21" s="1"/>
  <c r="F23"/>
  <c r="G23"/>
  <c r="G21" s="1"/>
  <c r="D24"/>
  <c r="E24" s="1"/>
  <c r="C30"/>
  <c r="C36"/>
  <c r="E36" s="1"/>
  <c r="D36"/>
  <c r="C37"/>
  <c r="D37"/>
  <c r="O40"/>
  <c r="P40"/>
  <c r="Q40"/>
  <c r="R40"/>
  <c r="S40"/>
  <c r="T40"/>
  <c r="U40"/>
  <c r="V40"/>
  <c r="W40"/>
  <c r="X40"/>
  <c r="Y40"/>
  <c r="Z40"/>
  <c r="AA40"/>
  <c r="C45"/>
  <c r="E45"/>
  <c r="E62" s="1"/>
  <c r="F45"/>
  <c r="F62" s="1"/>
  <c r="G45"/>
  <c r="H45"/>
  <c r="H62" s="1"/>
  <c r="I45"/>
  <c r="J45"/>
  <c r="K45"/>
  <c r="L45"/>
  <c r="M45"/>
  <c r="N45"/>
  <c r="N62" s="1"/>
  <c r="O45"/>
  <c r="P45"/>
  <c r="Q45"/>
  <c r="Q62" s="1"/>
  <c r="R45"/>
  <c r="R62" s="1"/>
  <c r="S45"/>
  <c r="T45"/>
  <c r="T62" s="1"/>
  <c r="U45"/>
  <c r="V45"/>
  <c r="W45"/>
  <c r="X45"/>
  <c r="Y45"/>
  <c r="Z45"/>
  <c r="Z62" s="1"/>
  <c r="AA45"/>
  <c r="C46"/>
  <c r="D46"/>
  <c r="D50" s="1"/>
  <c r="E46"/>
  <c r="F46"/>
  <c r="F50" s="1"/>
  <c r="G46"/>
  <c r="G50" s="1"/>
  <c r="I46"/>
  <c r="I50" s="1"/>
  <c r="K46"/>
  <c r="M46"/>
  <c r="M50" s="1"/>
  <c r="N46"/>
  <c r="O46"/>
  <c r="P46"/>
  <c r="P50" s="1"/>
  <c r="Q46"/>
  <c r="R46"/>
  <c r="R50" s="1"/>
  <c r="R55" s="1"/>
  <c r="R58" s="1"/>
  <c r="R64" s="1"/>
  <c r="S46"/>
  <c r="S50" s="1"/>
  <c r="U46"/>
  <c r="U50" s="1"/>
  <c r="W46"/>
  <c r="Y46"/>
  <c r="Y50" s="1"/>
  <c r="Y55" s="1"/>
  <c r="Y58" s="1"/>
  <c r="Y64" s="1"/>
  <c r="Z46"/>
  <c r="AA46"/>
  <c r="C48"/>
  <c r="D48"/>
  <c r="E48"/>
  <c r="F48"/>
  <c r="G48"/>
  <c r="H48"/>
  <c r="I48"/>
  <c r="J48"/>
  <c r="K48"/>
  <c r="L48"/>
  <c r="M48"/>
  <c r="N48"/>
  <c r="O48"/>
  <c r="P48"/>
  <c r="Q48"/>
  <c r="R48"/>
  <c r="S48"/>
  <c r="T48"/>
  <c r="U48"/>
  <c r="V48"/>
  <c r="W48"/>
  <c r="X48"/>
  <c r="Y48"/>
  <c r="Z48"/>
  <c r="AA48"/>
  <c r="C50"/>
  <c r="E50"/>
  <c r="K50"/>
  <c r="N50"/>
  <c r="O50"/>
  <c r="Q50"/>
  <c r="Q55" s="1"/>
  <c r="Q58" s="1"/>
  <c r="Q64" s="1"/>
  <c r="W50"/>
  <c r="Z50"/>
  <c r="Z55" s="1"/>
  <c r="Z58" s="1"/>
  <c r="Z64" s="1"/>
  <c r="AA50"/>
  <c r="R54"/>
  <c r="Y54"/>
  <c r="Z54"/>
  <c r="C57"/>
  <c r="D57"/>
  <c r="C62"/>
  <c r="G62"/>
  <c r="I62"/>
  <c r="J62"/>
  <c r="K62"/>
  <c r="L62"/>
  <c r="M62"/>
  <c r="O62"/>
  <c r="P62"/>
  <c r="S62"/>
  <c r="U62"/>
  <c r="V62"/>
  <c r="W62"/>
  <c r="X62"/>
  <c r="Y62"/>
  <c r="AA62"/>
  <c r="O66"/>
  <c r="P66"/>
  <c r="Q66"/>
  <c r="R66"/>
  <c r="S66"/>
  <c r="T66"/>
  <c r="U66"/>
  <c r="V66"/>
  <c r="W66"/>
  <c r="X66"/>
  <c r="Y66"/>
  <c r="Z66"/>
  <c r="AA66"/>
  <c r="O68"/>
  <c r="P68"/>
  <c r="Q68"/>
  <c r="R68"/>
  <c r="S68"/>
  <c r="T68"/>
  <c r="U68"/>
  <c r="V68"/>
  <c r="W68"/>
  <c r="X68"/>
  <c r="Y68"/>
  <c r="Z68"/>
  <c r="AA68"/>
  <c r="B84"/>
  <c r="E87" s="1"/>
  <c r="E84"/>
  <c r="F84" s="1"/>
  <c r="C85"/>
  <c r="C40" s="1"/>
  <c r="D85"/>
  <c r="D40" s="1"/>
  <c r="C87"/>
  <c r="C56" s="1"/>
  <c r="C66" s="1"/>
  <c r="F24" l="1"/>
  <c r="E31"/>
  <c r="F36"/>
  <c r="AA17"/>
  <c r="AA54" s="1"/>
  <c r="AA55" s="1"/>
  <c r="AA58" s="1"/>
  <c r="AA64" s="1"/>
  <c r="AA16"/>
  <c r="O19"/>
  <c r="O17"/>
  <c r="O54" s="1"/>
  <c r="O16"/>
  <c r="P17"/>
  <c r="P54" s="1"/>
  <c r="P55" s="1"/>
  <c r="P58" s="1"/>
  <c r="P64" s="1"/>
  <c r="P16"/>
  <c r="C72"/>
  <c r="X17"/>
  <c r="X54" s="1"/>
  <c r="X16"/>
  <c r="G84"/>
  <c r="S17"/>
  <c r="S54" s="1"/>
  <c r="S16"/>
  <c r="O55"/>
  <c r="O58" s="1"/>
  <c r="O64" s="1"/>
  <c r="E56"/>
  <c r="E13"/>
  <c r="E15" s="1"/>
  <c r="U17"/>
  <c r="U54" s="1"/>
  <c r="U16"/>
  <c r="W55"/>
  <c r="W58" s="1"/>
  <c r="W64" s="1"/>
  <c r="U55"/>
  <c r="U58" s="1"/>
  <c r="U64" s="1"/>
  <c r="V55"/>
  <c r="V58" s="1"/>
  <c r="V64" s="1"/>
  <c r="S55"/>
  <c r="S58" s="1"/>
  <c r="S64" s="1"/>
  <c r="C70"/>
  <c r="C68"/>
  <c r="X46"/>
  <c r="X50" s="1"/>
  <c r="X55" s="1"/>
  <c r="X58" s="1"/>
  <c r="X64" s="1"/>
  <c r="L46"/>
  <c r="L50" s="1"/>
  <c r="W19"/>
  <c r="Z16"/>
  <c r="D68"/>
  <c r="D87"/>
  <c r="D30"/>
  <c r="C13"/>
  <c r="C15" s="1"/>
  <c r="P10"/>
  <c r="D10"/>
  <c r="E86"/>
  <c r="D31"/>
  <c r="Q16"/>
  <c r="T10"/>
  <c r="H10"/>
  <c r="V16"/>
  <c r="V10"/>
  <c r="J10"/>
  <c r="X10"/>
  <c r="L10"/>
  <c r="C19" l="1"/>
  <c r="C38" s="1"/>
  <c r="C41" s="1"/>
  <c r="C32" s="1"/>
  <c r="C33" s="1"/>
  <c r="C17"/>
  <c r="C54" s="1"/>
  <c r="C55" s="1"/>
  <c r="C58" s="1"/>
  <c r="C59" s="1"/>
  <c r="F31"/>
  <c r="G24"/>
  <c r="G31" s="1"/>
  <c r="E19"/>
  <c r="E17"/>
  <c r="E54" s="1"/>
  <c r="E55" s="1"/>
  <c r="E58" s="1"/>
  <c r="E64" s="1"/>
  <c r="E16"/>
  <c r="G36"/>
  <c r="E30"/>
  <c r="U19"/>
  <c r="AA19"/>
  <c r="H84"/>
  <c r="E66"/>
  <c r="S19"/>
  <c r="D56"/>
  <c r="D66" s="1"/>
  <c r="D13"/>
  <c r="D15" s="1"/>
  <c r="E57"/>
  <c r="E85"/>
  <c r="X19"/>
  <c r="P19"/>
  <c r="E38" l="1"/>
  <c r="E41" s="1"/>
  <c r="E32" s="1"/>
  <c r="E33" s="1"/>
  <c r="D19"/>
  <c r="D38" s="1"/>
  <c r="D41" s="1"/>
  <c r="D32" s="1"/>
  <c r="D33" s="1"/>
  <c r="D17"/>
  <c r="D54" s="1"/>
  <c r="D55" s="1"/>
  <c r="D58" s="1"/>
  <c r="D59" s="1"/>
  <c r="H36"/>
  <c r="C64"/>
  <c r="F87"/>
  <c r="E40"/>
  <c r="E68"/>
  <c r="I84"/>
  <c r="F30"/>
  <c r="E59" l="1"/>
  <c r="D64"/>
  <c r="F56"/>
  <c r="F13"/>
  <c r="F15" s="1"/>
  <c r="F86"/>
  <c r="G30"/>
  <c r="J84"/>
  <c r="I36"/>
  <c r="H30" l="1"/>
  <c r="F57"/>
  <c r="F85"/>
  <c r="K84"/>
  <c r="F19"/>
  <c r="F38" s="1"/>
  <c r="F17"/>
  <c r="F54" s="1"/>
  <c r="F55" s="1"/>
  <c r="F16"/>
  <c r="J36"/>
  <c r="F66"/>
  <c r="F41" l="1"/>
  <c r="F32" s="1"/>
  <c r="F33" s="1"/>
  <c r="F58"/>
  <c r="L84"/>
  <c r="I30"/>
  <c r="G87"/>
  <c r="F40"/>
  <c r="F68"/>
  <c r="K36"/>
  <c r="F64" l="1"/>
  <c r="F59"/>
  <c r="M84"/>
  <c r="J30"/>
  <c r="G13"/>
  <c r="G15" s="1"/>
  <c r="G56"/>
  <c r="G86"/>
  <c r="L36"/>
  <c r="K30" l="1"/>
  <c r="G19"/>
  <c r="G38" s="1"/>
  <c r="G17"/>
  <c r="G54" s="1"/>
  <c r="G55" s="1"/>
  <c r="G58" s="1"/>
  <c r="G64" s="1"/>
  <c r="G16"/>
  <c r="G66"/>
  <c r="G57"/>
  <c r="G85"/>
  <c r="N84"/>
  <c r="M36"/>
  <c r="N36" l="1"/>
  <c r="G41"/>
  <c r="G32" s="1"/>
  <c r="G33" s="1"/>
  <c r="L30"/>
  <c r="H87"/>
  <c r="G40"/>
  <c r="G68"/>
  <c r="G59"/>
  <c r="M30" l="1"/>
  <c r="O36"/>
  <c r="H13"/>
  <c r="H15" s="1"/>
  <c r="H56"/>
  <c r="H86"/>
  <c r="N30" l="1"/>
  <c r="P36"/>
  <c r="H17"/>
  <c r="H54" s="1"/>
  <c r="H55" s="1"/>
  <c r="H58" s="1"/>
  <c r="H16"/>
  <c r="H57"/>
  <c r="H66" s="1"/>
  <c r="H85"/>
  <c r="H64" l="1"/>
  <c r="H59"/>
  <c r="O30"/>
  <c r="Q36"/>
  <c r="I87"/>
  <c r="H40"/>
  <c r="H68"/>
  <c r="H19"/>
  <c r="H38" s="1"/>
  <c r="P30" l="1"/>
  <c r="R36"/>
  <c r="I13"/>
  <c r="I15" s="1"/>
  <c r="I56"/>
  <c r="I86"/>
  <c r="H41"/>
  <c r="H32" s="1"/>
  <c r="H33" s="1"/>
  <c r="I19" l="1"/>
  <c r="I38" s="1"/>
  <c r="I17"/>
  <c r="I54" s="1"/>
  <c r="I55" s="1"/>
  <c r="I58" s="1"/>
  <c r="I16"/>
  <c r="I57"/>
  <c r="I66" s="1"/>
  <c r="I85"/>
  <c r="Q30"/>
  <c r="S36"/>
  <c r="J87" l="1"/>
  <c r="I40"/>
  <c r="I41" s="1"/>
  <c r="I32" s="1"/>
  <c r="I33" s="1"/>
  <c r="I68"/>
  <c r="I64"/>
  <c r="I59"/>
  <c r="R30"/>
  <c r="T36"/>
  <c r="J13" l="1"/>
  <c r="J15" s="1"/>
  <c r="J56"/>
  <c r="J86"/>
  <c r="S30"/>
  <c r="U36"/>
  <c r="J17" l="1"/>
  <c r="J54" s="1"/>
  <c r="J55" s="1"/>
  <c r="J58" s="1"/>
  <c r="J16"/>
  <c r="J57"/>
  <c r="J66" s="1"/>
  <c r="J85"/>
  <c r="T30"/>
  <c r="V36"/>
  <c r="J64" l="1"/>
  <c r="J59"/>
  <c r="J40"/>
  <c r="J68"/>
  <c r="K87"/>
  <c r="U30"/>
  <c r="W36"/>
  <c r="J19"/>
  <c r="J38" s="1"/>
  <c r="K13" l="1"/>
  <c r="K15" s="1"/>
  <c r="K56"/>
  <c r="K86"/>
  <c r="X36"/>
  <c r="V30"/>
  <c r="J41"/>
  <c r="J32" s="1"/>
  <c r="J33" s="1"/>
  <c r="K17" l="1"/>
  <c r="K54" s="1"/>
  <c r="K55" s="1"/>
  <c r="K58" s="1"/>
  <c r="K16"/>
  <c r="K57"/>
  <c r="K66" s="1"/>
  <c r="K85"/>
  <c r="Y36"/>
  <c r="W30"/>
  <c r="K64" l="1"/>
  <c r="K59"/>
  <c r="L87"/>
  <c r="K40"/>
  <c r="K68"/>
  <c r="K19"/>
  <c r="K38" s="1"/>
  <c r="Z36"/>
  <c r="X30"/>
  <c r="L13" l="1"/>
  <c r="L15" s="1"/>
  <c r="L56"/>
  <c r="L86"/>
  <c r="AA36"/>
  <c r="Y30"/>
  <c r="K41"/>
  <c r="K32" s="1"/>
  <c r="K33" s="1"/>
  <c r="L66" l="1"/>
  <c r="L57"/>
  <c r="L85"/>
  <c r="Z30"/>
  <c r="L17"/>
  <c r="L54" s="1"/>
  <c r="L55" s="1"/>
  <c r="L16"/>
  <c r="M87" l="1"/>
  <c r="L40"/>
  <c r="L68"/>
  <c r="AA30"/>
  <c r="L58"/>
  <c r="L19"/>
  <c r="L38" s="1"/>
  <c r="M56" l="1"/>
  <c r="M13"/>
  <c r="M15" s="1"/>
  <c r="M86"/>
  <c r="L64"/>
  <c r="L59"/>
  <c r="L41"/>
  <c r="L32" s="1"/>
  <c r="L33" s="1"/>
  <c r="M16" l="1"/>
  <c r="M17"/>
  <c r="M54" s="1"/>
  <c r="M55" s="1"/>
  <c r="M58" s="1"/>
  <c r="M64" s="1"/>
  <c r="M57"/>
  <c r="M66" s="1"/>
  <c r="M85"/>
  <c r="M40" l="1"/>
  <c r="M68"/>
  <c r="N87"/>
  <c r="M19"/>
  <c r="M38" s="1"/>
  <c r="M59"/>
  <c r="N56" l="1"/>
  <c r="N13"/>
  <c r="N15" s="1"/>
  <c r="N86"/>
  <c r="M41"/>
  <c r="M32" s="1"/>
  <c r="M33" s="1"/>
  <c r="N57" l="1"/>
  <c r="N66" s="1"/>
  <c r="N85"/>
  <c r="N40" s="1"/>
  <c r="N19"/>
  <c r="N38" s="1"/>
  <c r="N17"/>
  <c r="N54" s="1"/>
  <c r="N55" s="1"/>
  <c r="N16"/>
  <c r="O38" l="1"/>
  <c r="N41"/>
  <c r="N32" s="1"/>
  <c r="N33" s="1"/>
  <c r="N58"/>
  <c r="P38" l="1"/>
  <c r="O41"/>
  <c r="O32" s="1"/>
  <c r="O33" s="1"/>
  <c r="N64"/>
  <c r="N59"/>
  <c r="O59" s="1"/>
  <c r="P59" s="1"/>
  <c r="Q59" s="1"/>
  <c r="R59" s="1"/>
  <c r="S59" s="1"/>
  <c r="T59" s="1"/>
  <c r="U59" s="1"/>
  <c r="V59" s="1"/>
  <c r="W59" s="1"/>
  <c r="X59" s="1"/>
  <c r="Y59" s="1"/>
  <c r="Z59" s="1"/>
  <c r="AA59" s="1"/>
  <c r="C75" l="1"/>
  <c r="C77"/>
  <c r="Q38"/>
  <c r="P41"/>
  <c r="P32" s="1"/>
  <c r="P33" s="1"/>
  <c r="R38" l="1"/>
  <c r="Q41"/>
  <c r="Q32" s="1"/>
  <c r="Q33" s="1"/>
  <c r="S38" l="1"/>
  <c r="R41"/>
  <c r="R32" s="1"/>
  <c r="R33" s="1"/>
  <c r="T38" l="1"/>
  <c r="S41"/>
  <c r="S32" s="1"/>
  <c r="S33" s="1"/>
  <c r="U38" l="1"/>
  <c r="T41"/>
  <c r="T32" s="1"/>
  <c r="T33" s="1"/>
  <c r="V38" l="1"/>
  <c r="U41"/>
  <c r="U32" s="1"/>
  <c r="U33" s="1"/>
  <c r="W38" l="1"/>
  <c r="V41"/>
  <c r="V32" s="1"/>
  <c r="V33" s="1"/>
  <c r="X38" l="1"/>
  <c r="W41"/>
  <c r="W32" s="1"/>
  <c r="W33" s="1"/>
  <c r="Y38" l="1"/>
  <c r="X41"/>
  <c r="X32" s="1"/>
  <c r="X33" s="1"/>
  <c r="Z38" l="1"/>
  <c r="Y41"/>
  <c r="Y32" s="1"/>
  <c r="Y33" s="1"/>
  <c r="AA38" l="1"/>
  <c r="AA41" s="1"/>
  <c r="AA32" s="1"/>
  <c r="AA33" s="1"/>
  <c r="Z41"/>
  <c r="Z32" s="1"/>
  <c r="Z33" s="1"/>
</calcChain>
</file>

<file path=xl/sharedStrings.xml><?xml version="1.0" encoding="utf-8"?>
<sst xmlns="http://schemas.openxmlformats.org/spreadsheetml/2006/main" count="70" uniqueCount="64">
  <si>
    <t>PROSPETTO DI PIANO ECONOMICO FINANZIARIO (PEF)</t>
  </si>
  <si>
    <r>
      <rPr>
        <sz val="12"/>
        <color indexed="8"/>
        <rFont val="Arial"/>
      </rPr>
      <t xml:space="preserve">Il presente format di PEF riporta le informazioni di tipo quantitativo per la rappresentazione economico-finanziaria della proposta progettuale presentata ed </t>
    </r>
    <r>
      <rPr>
        <u/>
        <sz val="12"/>
        <color indexed="8"/>
        <rFont val="Arial"/>
      </rPr>
      <t>è fornito a titolo di esempio</t>
    </r>
    <r>
      <rPr>
        <sz val="12"/>
        <color indexed="8"/>
        <rFont val="Arial"/>
      </rPr>
      <t xml:space="preserve">. E’ facoltà del singolo proponente compilare il modello di PEF proposto ovvero predisporre un proprio eventuale modello comunque pertinente con le finalità del progetto.
Il PEF di cui al prospetto proposto, composto dal Conto economico previsionale, dallo Stato patrimoniale previsionale e dal Flusso di cassa previsionale, è già appositamente predisposto all’immissione dei dati di input, secondo un orizzonte temporale fino a 25 anni, durata massima di una concessione/locazione di valorizzazione. 
Fanno parte integrante del PEF gli schemi di calcolo degli indicatori di valutazione economico-finanziaria e di bancabilità del progetto, il prospetto di calcolo del finanziamento bancario.
</t>
    </r>
    <r>
      <rPr>
        <b/>
        <u/>
        <sz val="12"/>
        <color indexed="8"/>
        <rFont val="Arial"/>
      </rPr>
      <t>La compilazione dei dati di input è richiesta per i soli campi evidenziati in giallo</t>
    </r>
    <r>
      <rPr>
        <sz val="12"/>
        <color indexed="8"/>
        <rFont val="Arial"/>
      </rPr>
      <t>. Le altre celle contengono infatti già il calcolo necessario a restituire i differenti valori. Qualora il proponente abbia comunque dimestichezza con il foglio di calcolo proposto, lo stesso si può prestare anche ad una successiva modifica e personalizzazione, integrando altre voci del foglio elettronico rappresentativo del PEF ed eventualmente modificando le annualità di riferimento.</t>
    </r>
  </si>
  <si>
    <t>CONTO ECONOMICO PREVISIONALE</t>
  </si>
  <si>
    <t>anni</t>
  </si>
  <si>
    <t>Ricavi di gestione</t>
  </si>
  <si>
    <t>Canone di locazione/concessione</t>
  </si>
  <si>
    <t>Costi operativi</t>
  </si>
  <si>
    <t>Capacità</t>
  </si>
  <si>
    <t>EBITDA</t>
  </si>
  <si>
    <t>% su ricavi</t>
  </si>
  <si>
    <t>Contributo pubblico in conto gestione</t>
  </si>
  <si>
    <t>Ammortamenti</t>
  </si>
  <si>
    <t>Oneri finanziari</t>
  </si>
  <si>
    <t>Risultato Ante Imposte</t>
  </si>
  <si>
    <t>Imposte - IRES</t>
  </si>
  <si>
    <t>Imposte - IRAP</t>
  </si>
  <si>
    <t>Risultato netto</t>
  </si>
  <si>
    <t>Flussi da IVA (recupero IVA investimento)</t>
  </si>
  <si>
    <t>Credito verso erario (IVA investimento)</t>
  </si>
  <si>
    <t>Debito verso Erario (IVA)</t>
  </si>
  <si>
    <t>Netto IVA a Credito</t>
  </si>
  <si>
    <t>STATO PATRIMONIALE PREVISIONALE</t>
  </si>
  <si>
    <t>attivo</t>
  </si>
  <si>
    <t xml:space="preserve">Immobilizzazioni </t>
  </si>
  <si>
    <t>Crediti (IVA)</t>
  </si>
  <si>
    <t>Attivo circolante netto (Variazione)</t>
  </si>
  <si>
    <t>TOTALE ATTIVO</t>
  </si>
  <si>
    <t>passivo</t>
  </si>
  <si>
    <t>Capitale sociale</t>
  </si>
  <si>
    <t>Contributo pubblico</t>
  </si>
  <si>
    <t>Riserve / utili</t>
  </si>
  <si>
    <t>Debiti breve termine</t>
  </si>
  <si>
    <t>Debiti medio/lungo termine</t>
  </si>
  <si>
    <t>TOTALE PASSIVO</t>
  </si>
  <si>
    <t>FLUSSO DI CASSA PREVISIONALE</t>
  </si>
  <si>
    <t>Flusso netto di circolante della gestione corrente (EBITDA)</t>
  </si>
  <si>
    <t>(-) Investimenti complessivi (ed eventuale manutenzione straordinaria)</t>
  </si>
  <si>
    <t>(+) Contributo in conto gestione</t>
  </si>
  <si>
    <t>(+) Valore residuo finale (se previsto)</t>
  </si>
  <si>
    <t>(=) Flusso di cassa operativo</t>
  </si>
  <si>
    <t>(+) Capitale privato</t>
  </si>
  <si>
    <t xml:space="preserve">(+) Accensione finanziamenti </t>
  </si>
  <si>
    <t>(+) Contributo pubblico in conto capitale</t>
  </si>
  <si>
    <t xml:space="preserve"> (-) Imposte su reddito netto e IVA</t>
  </si>
  <si>
    <r>
      <rPr>
        <b/>
        <sz val="16"/>
        <color indexed="8"/>
        <rFont val="Calibri"/>
      </rPr>
      <t xml:space="preserve">(=) Flusso di cassa disponibile per il </t>
    </r>
    <r>
      <rPr>
        <b/>
        <i/>
        <sz val="16"/>
        <color indexed="8"/>
        <rFont val="Calibri"/>
      </rPr>
      <t xml:space="preserve">debt service </t>
    </r>
  </si>
  <si>
    <t xml:space="preserve">(-) Pagamento interessi passivi </t>
  </si>
  <si>
    <t xml:space="preserve">(-) Rimborso quote capitale debito </t>
  </si>
  <si>
    <t xml:space="preserve">(=) Flusso di cassa disponibile per gli azionisti </t>
  </si>
  <si>
    <t>(=) Flusso di cassa netto progressivo</t>
  </si>
  <si>
    <t>Valutazione economica e finanziaria del progetto</t>
  </si>
  <si>
    <t>Flusso di cassa disponibile per gli azionisti al netto del capitale investito</t>
  </si>
  <si>
    <t>DSCR - Debt Service Cover Ratio</t>
  </si>
  <si>
    <t>LLCR - Loan Life Cover Cover Ratio</t>
  </si>
  <si>
    <t>TIR - Progetto</t>
  </si>
  <si>
    <t>VAN - Progetto</t>
  </si>
  <si>
    <t>tasso di sconto</t>
  </si>
  <si>
    <t>TIR - Azionista</t>
  </si>
  <si>
    <t>VAN - Azionista</t>
  </si>
  <si>
    <t>Finanziamento bancario</t>
  </si>
  <si>
    <t>Rata mutuo (% dell'investimento)</t>
  </si>
  <si>
    <t>Debito residuo</t>
  </si>
  <si>
    <t>Quota capitale (anni di rimborso)</t>
  </si>
  <si>
    <t>Tasso di interessi mutuo bancario previsto</t>
  </si>
  <si>
    <t>PROCEDURA AD EVIDENZA PUBBLICA PER L’AFFIDAMENTO IN CONCESSIONE DI VALORIZZAZIONE DEL COMPLESSO IMMOBILIARE "Parco il Gabbiano" A MARINA DI BIBBONA</t>
  </si>
</sst>
</file>

<file path=xl/styles.xml><?xml version="1.0" encoding="utf-8"?>
<styleSheet xmlns="http://schemas.openxmlformats.org/spreadsheetml/2006/main">
  <numFmts count="6">
    <numFmt numFmtId="164" formatCode="\ #,##0.00&quot;   &quot;;\-#,##0.00&quot;   &quot;;\-00&quot;   &quot;;\ @\ "/>
    <numFmt numFmtId="165" formatCode="[$€]\ #,##0.00\ ;\-[$€]\ #,##0.00\ ;[$€]&quot; -&quot;00\ ;\ @\ "/>
    <numFmt numFmtId="166" formatCode="\ #,##0.00\ ;\-#,##0.00\ ;\-00\ ;\ @\ "/>
    <numFmt numFmtId="167" formatCode="\ 0\ ;\-0\ ;\-00\ ;\ @\ "/>
    <numFmt numFmtId="168" formatCode="0.0%"/>
    <numFmt numFmtId="169" formatCode="[$€-410]\ #,##0.00;[Red]\-[$€-410]\ #,##0.00"/>
  </numFmts>
  <fonts count="20">
    <font>
      <sz val="12"/>
      <color indexed="8"/>
      <name val="Calibri"/>
    </font>
    <font>
      <sz val="11"/>
      <color indexed="8"/>
      <name val="Calibri"/>
    </font>
    <font>
      <sz val="10"/>
      <color indexed="8"/>
      <name val="Arial"/>
    </font>
    <font>
      <b/>
      <sz val="12"/>
      <color indexed="8"/>
      <name val="Calibri"/>
    </font>
    <font>
      <b/>
      <sz val="12"/>
      <color indexed="8"/>
      <name val="Arial"/>
    </font>
    <font>
      <sz val="12"/>
      <color indexed="8"/>
      <name val="Arial"/>
    </font>
    <font>
      <u/>
      <sz val="12"/>
      <color indexed="8"/>
      <name val="Arial"/>
    </font>
    <font>
      <b/>
      <u/>
      <sz val="12"/>
      <color indexed="8"/>
      <name val="Arial"/>
    </font>
    <font>
      <sz val="16"/>
      <color indexed="8"/>
      <name val="Calibri"/>
    </font>
    <font>
      <b/>
      <sz val="20"/>
      <color indexed="8"/>
      <name val="Calibri"/>
    </font>
    <font>
      <b/>
      <sz val="16"/>
      <color indexed="8"/>
      <name val="Calibri"/>
    </font>
    <font>
      <b/>
      <sz val="16"/>
      <color indexed="9"/>
      <name val="Calibri"/>
    </font>
    <font>
      <sz val="20"/>
      <color indexed="8"/>
      <name val="Calibri"/>
    </font>
    <font>
      <b/>
      <sz val="16"/>
      <color indexed="10"/>
      <name val="Calibri"/>
    </font>
    <font>
      <i/>
      <sz val="16"/>
      <color indexed="8"/>
      <name val="Calibri"/>
    </font>
    <font>
      <b/>
      <sz val="18"/>
      <color indexed="8"/>
      <name val="Calibri"/>
    </font>
    <font>
      <b/>
      <i/>
      <sz val="16"/>
      <color indexed="8"/>
      <name val="Calibri"/>
    </font>
    <font>
      <b/>
      <sz val="16"/>
      <color indexed="8"/>
      <name val="Arial"/>
    </font>
    <font>
      <sz val="16"/>
      <color indexed="8"/>
      <name val="Arial"/>
    </font>
    <font>
      <sz val="12"/>
      <color indexed="8"/>
      <name val="Calibri"/>
    </font>
  </fonts>
  <fills count="6">
    <fill>
      <patternFill patternType="none"/>
    </fill>
    <fill>
      <patternFill patternType="gray125"/>
    </fill>
    <fill>
      <patternFill patternType="solid">
        <fgColor indexed="9"/>
        <bgColor indexed="26"/>
      </patternFill>
    </fill>
    <fill>
      <patternFill patternType="solid">
        <fgColor indexed="47"/>
        <bgColor indexed="45"/>
      </patternFill>
    </fill>
    <fill>
      <patternFill patternType="solid">
        <fgColor indexed="13"/>
        <bgColor indexed="34"/>
      </patternFill>
    </fill>
    <fill>
      <patternFill patternType="solid">
        <fgColor indexed="31"/>
        <bgColor indexed="22"/>
      </patternFill>
    </fill>
  </fills>
  <borders count="6">
    <border>
      <left/>
      <right/>
      <top/>
      <bottom/>
      <diagonal/>
    </border>
    <border>
      <left style="hair">
        <color indexed="8"/>
      </left>
      <right style="hair">
        <color indexed="8"/>
      </right>
      <top style="hair">
        <color indexed="8"/>
      </top>
      <bottom style="hair">
        <color indexed="8"/>
      </bottom>
      <diagonal/>
    </border>
    <border>
      <left/>
      <right/>
      <top/>
      <bottom style="medium">
        <color indexed="8"/>
      </bottom>
      <diagonal/>
    </border>
    <border>
      <left/>
      <right/>
      <top/>
      <bottom style="hair">
        <color indexed="8"/>
      </bottom>
      <diagonal/>
    </border>
    <border>
      <left/>
      <right/>
      <top style="hair">
        <color indexed="8"/>
      </top>
      <bottom style="medium">
        <color indexed="8"/>
      </bottom>
      <diagonal/>
    </border>
    <border>
      <left/>
      <right/>
      <top style="hair">
        <color indexed="8"/>
      </top>
      <bottom/>
      <diagonal/>
    </border>
  </borders>
  <cellStyleXfs count="20">
    <xf numFmtId="0" fontId="0" fillId="0" borderId="0"/>
    <xf numFmtId="164" fontId="19" fillId="0" borderId="0" applyBorder="0" applyProtection="0"/>
    <xf numFmtId="164" fontId="19" fillId="0" borderId="0" applyBorder="0" applyProtection="0"/>
    <xf numFmtId="165" fontId="19" fillId="0" borderId="0" applyBorder="0" applyProtection="0"/>
    <xf numFmtId="166" fontId="19" fillId="0" borderId="0" applyBorder="0" applyProtection="0"/>
    <xf numFmtId="166" fontId="19" fillId="0" borderId="0" applyBorder="0" applyProtection="0"/>
    <xf numFmtId="166" fontId="19" fillId="0" borderId="0" applyBorder="0" applyProtection="0"/>
    <xf numFmtId="166" fontId="19" fillId="0" borderId="0" applyBorder="0" applyProtection="0"/>
    <xf numFmtId="166" fontId="19" fillId="0" borderId="0" applyBorder="0" applyProtection="0"/>
    <xf numFmtId="0" fontId="1" fillId="0" borderId="0" applyBorder="0" applyProtection="0"/>
    <xf numFmtId="0" fontId="19" fillId="0" borderId="0" applyBorder="0" applyProtection="0"/>
    <xf numFmtId="0" fontId="2" fillId="0" borderId="0" applyBorder="0" applyProtection="0"/>
    <xf numFmtId="0" fontId="1" fillId="0" borderId="0" applyBorder="0" applyProtection="0"/>
    <xf numFmtId="0" fontId="1" fillId="0" borderId="0" applyBorder="0" applyProtection="0"/>
    <xf numFmtId="0" fontId="1" fillId="0" borderId="0" applyBorder="0" applyProtection="0"/>
    <xf numFmtId="9" fontId="19" fillId="0" borderId="0" applyBorder="0" applyProtection="0"/>
    <xf numFmtId="9" fontId="19" fillId="0" borderId="0" applyBorder="0" applyProtection="0"/>
    <xf numFmtId="9" fontId="19" fillId="0" borderId="0" applyBorder="0" applyProtection="0"/>
    <xf numFmtId="9" fontId="19" fillId="0" borderId="0" applyBorder="0" applyProtection="0"/>
    <xf numFmtId="9" fontId="19" fillId="0" borderId="0" applyBorder="0" applyProtection="0"/>
  </cellStyleXfs>
  <cellXfs count="78">
    <xf numFmtId="0" fontId="0" fillId="0" borderId="0" xfId="0"/>
    <xf numFmtId="0" fontId="0" fillId="0" borderId="0" xfId="0" applyNumberFormat="1"/>
    <xf numFmtId="0" fontId="0" fillId="2" borderId="0" xfId="0" applyNumberFormat="1" applyFill="1" applyAlignment="1">
      <alignment wrapText="1"/>
    </xf>
    <xf numFmtId="0" fontId="0" fillId="2" borderId="0" xfId="0" applyNumberFormat="1" applyFill="1"/>
    <xf numFmtId="0" fontId="4" fillId="2" borderId="0" xfId="0" applyNumberFormat="1" applyFont="1" applyFill="1" applyAlignment="1">
      <alignment horizontal="center" vertical="center"/>
    </xf>
    <xf numFmtId="0" fontId="8" fillId="2" borderId="0" xfId="0" applyNumberFormat="1" applyFont="1" applyFill="1" applyAlignment="1">
      <alignment vertical="center"/>
    </xf>
    <xf numFmtId="167" fontId="8" fillId="2" borderId="0" xfId="4" applyNumberFormat="1" applyFont="1" applyFill="1" applyAlignment="1">
      <alignment vertical="center"/>
    </xf>
    <xf numFmtId="0" fontId="8" fillId="2" borderId="0" xfId="0" applyNumberFormat="1" applyFont="1" applyFill="1" applyAlignment="1">
      <alignment horizontal="center" vertical="center"/>
    </xf>
    <xf numFmtId="0" fontId="9" fillId="2" borderId="0" xfId="0" applyNumberFormat="1" applyFont="1" applyFill="1" applyAlignment="1">
      <alignment vertical="center"/>
    </xf>
    <xf numFmtId="0" fontId="10" fillId="3" borderId="2" xfId="0" applyNumberFormat="1" applyFont="1" applyFill="1" applyBorder="1" applyAlignment="1">
      <alignment horizontal="center" vertical="center"/>
    </xf>
    <xf numFmtId="0" fontId="10" fillId="2" borderId="0" xfId="0" applyNumberFormat="1" applyFont="1" applyFill="1" applyAlignment="1">
      <alignment vertical="center"/>
    </xf>
    <xf numFmtId="167" fontId="10" fillId="2" borderId="0" xfId="4" applyNumberFormat="1" applyFont="1" applyFill="1" applyAlignment="1">
      <alignment vertical="center"/>
    </xf>
    <xf numFmtId="0" fontId="10" fillId="2" borderId="0" xfId="0" applyNumberFormat="1" applyFont="1" applyFill="1" applyAlignment="1">
      <alignment horizontal="center" vertical="center"/>
    </xf>
    <xf numFmtId="167" fontId="8" fillId="2" borderId="0" xfId="4" applyNumberFormat="1" applyFont="1" applyFill="1" applyAlignment="1">
      <alignment horizontal="center" vertical="center"/>
    </xf>
    <xf numFmtId="0" fontId="10" fillId="2" borderId="2" xfId="0" applyNumberFormat="1" applyFont="1" applyFill="1" applyBorder="1" applyAlignment="1">
      <alignment vertical="center"/>
    </xf>
    <xf numFmtId="167" fontId="10" fillId="4" borderId="2" xfId="4" applyNumberFormat="1" applyFont="1" applyFill="1" applyBorder="1" applyAlignment="1">
      <alignment vertical="center"/>
    </xf>
    <xf numFmtId="167" fontId="10" fillId="0" borderId="0" xfId="4" applyNumberFormat="1" applyFont="1" applyFill="1" applyAlignment="1">
      <alignment vertical="center"/>
    </xf>
    <xf numFmtId="9" fontId="10" fillId="2" borderId="0" xfId="17" applyNumberFormat="1" applyFont="1" applyFill="1" applyAlignment="1">
      <alignment vertical="center"/>
    </xf>
    <xf numFmtId="0" fontId="10" fillId="0" borderId="0" xfId="0" applyNumberFormat="1" applyFont="1"/>
    <xf numFmtId="167" fontId="10" fillId="4" borderId="0" xfId="4" applyNumberFormat="1" applyFont="1" applyFill="1" applyAlignment="1">
      <alignment vertical="center"/>
    </xf>
    <xf numFmtId="9" fontId="11" fillId="2" borderId="2" xfId="17" applyNumberFormat="1" applyFont="1" applyFill="1" applyBorder="1" applyAlignment="1">
      <alignment vertical="center"/>
    </xf>
    <xf numFmtId="0" fontId="8" fillId="5" borderId="0" xfId="0" applyNumberFormat="1" applyFont="1" applyFill="1" applyAlignment="1">
      <alignment vertical="center"/>
    </xf>
    <xf numFmtId="167" fontId="10" fillId="2" borderId="2" xfId="4" applyNumberFormat="1" applyFont="1" applyFill="1" applyBorder="1" applyAlignment="1">
      <alignment vertical="center"/>
    </xf>
    <xf numFmtId="9" fontId="8" fillId="2" borderId="0" xfId="17" applyNumberFormat="1" applyFont="1" applyFill="1" applyAlignment="1">
      <alignment vertical="center"/>
    </xf>
    <xf numFmtId="0" fontId="8" fillId="2" borderId="3" xfId="0" applyNumberFormat="1" applyFont="1" applyFill="1" applyBorder="1" applyAlignment="1">
      <alignment vertical="center"/>
    </xf>
    <xf numFmtId="167" fontId="10" fillId="2" borderId="3" xfId="4" applyNumberFormat="1" applyFont="1" applyFill="1" applyBorder="1" applyAlignment="1">
      <alignment vertical="center"/>
    </xf>
    <xf numFmtId="167" fontId="10" fillId="4" borderId="3" xfId="4" applyNumberFormat="1" applyFont="1" applyFill="1" applyBorder="1" applyAlignment="1">
      <alignment vertical="center"/>
    </xf>
    <xf numFmtId="0" fontId="10" fillId="2" borderId="3" xfId="0" applyNumberFormat="1" applyFont="1" applyFill="1" applyBorder="1" applyAlignment="1">
      <alignment vertical="center"/>
    </xf>
    <xf numFmtId="0" fontId="8" fillId="0" borderId="3" xfId="0" applyNumberFormat="1" applyFont="1" applyFill="1" applyBorder="1" applyAlignment="1">
      <alignment vertical="center"/>
    </xf>
    <xf numFmtId="0" fontId="10" fillId="0" borderId="3" xfId="0" applyNumberFormat="1" applyFont="1" applyFill="1" applyBorder="1" applyAlignment="1">
      <alignment vertical="center"/>
    </xf>
    <xf numFmtId="167" fontId="10" fillId="0" borderId="3" xfId="4" applyNumberFormat="1" applyFont="1" applyFill="1" applyBorder="1" applyAlignment="1">
      <alignment vertical="center"/>
    </xf>
    <xf numFmtId="0" fontId="10" fillId="0" borderId="0" xfId="0" applyNumberFormat="1" applyFont="1" applyFill="1" applyAlignment="1">
      <alignment vertical="center"/>
    </xf>
    <xf numFmtId="168" fontId="8" fillId="0" borderId="3" xfId="17" applyNumberFormat="1" applyFont="1" applyFill="1" applyBorder="1" applyAlignment="1">
      <alignment vertical="center"/>
    </xf>
    <xf numFmtId="0" fontId="9" fillId="2" borderId="2" xfId="0" applyNumberFormat="1" applyFont="1" applyFill="1" applyBorder="1" applyAlignment="1">
      <alignment vertical="center"/>
    </xf>
    <xf numFmtId="167" fontId="9" fillId="2" borderId="2" xfId="4" applyNumberFormat="1" applyFont="1" applyFill="1" applyBorder="1" applyAlignment="1">
      <alignment vertical="center"/>
    </xf>
    <xf numFmtId="0" fontId="12" fillId="2" borderId="0" xfId="0" applyNumberFormat="1" applyFont="1" applyFill="1" applyAlignment="1">
      <alignment vertical="center"/>
    </xf>
    <xf numFmtId="167" fontId="13" fillId="2" borderId="0" xfId="4" applyNumberFormat="1" applyFont="1" applyFill="1" applyAlignment="1">
      <alignment vertical="center"/>
    </xf>
    <xf numFmtId="167" fontId="8" fillId="2" borderId="3" xfId="4" applyNumberFormat="1" applyFont="1" applyFill="1" applyBorder="1" applyAlignment="1">
      <alignment vertical="center"/>
    </xf>
    <xf numFmtId="168" fontId="8" fillId="2" borderId="0" xfId="17" applyNumberFormat="1" applyFont="1" applyFill="1" applyAlignment="1">
      <alignment vertical="center"/>
    </xf>
    <xf numFmtId="0" fontId="9" fillId="0" borderId="0" xfId="0" applyNumberFormat="1" applyFont="1"/>
    <xf numFmtId="0" fontId="8" fillId="0" borderId="0" xfId="0" applyNumberFormat="1" applyFont="1"/>
    <xf numFmtId="0" fontId="14" fillId="0" borderId="0" xfId="0" applyNumberFormat="1" applyFont="1"/>
    <xf numFmtId="3" fontId="8" fillId="0" borderId="0" xfId="0" applyNumberFormat="1" applyFont="1"/>
    <xf numFmtId="3" fontId="14" fillId="0" borderId="0" xfId="0" applyNumberFormat="1" applyFont="1"/>
    <xf numFmtId="3" fontId="10" fillId="0" borderId="0" xfId="0" applyNumberFormat="1" applyFont="1"/>
    <xf numFmtId="0" fontId="9" fillId="2" borderId="4" xfId="0" applyNumberFormat="1" applyFont="1" applyFill="1" applyBorder="1" applyAlignment="1">
      <alignment vertical="center"/>
    </xf>
    <xf numFmtId="0" fontId="8" fillId="2" borderId="4" xfId="0" applyNumberFormat="1" applyFont="1" applyFill="1" applyBorder="1" applyAlignment="1">
      <alignment vertical="center"/>
    </xf>
    <xf numFmtId="0" fontId="10" fillId="3" borderId="4" xfId="0" applyNumberFormat="1" applyFont="1" applyFill="1" applyBorder="1" applyAlignment="1">
      <alignment horizontal="center" vertical="center"/>
    </xf>
    <xf numFmtId="0" fontId="15" fillId="0" borderId="0" xfId="0" applyNumberFormat="1" applyFont="1" applyAlignment="1">
      <alignment horizontal="justify"/>
    </xf>
    <xf numFmtId="0" fontId="8" fillId="0" borderId="0" xfId="0" applyNumberFormat="1" applyFont="1" applyAlignment="1">
      <alignment horizontal="justify"/>
    </xf>
    <xf numFmtId="167" fontId="8" fillId="4" borderId="0" xfId="4" applyNumberFormat="1" applyFont="1" applyFill="1" applyAlignment="1">
      <alignment vertical="center"/>
    </xf>
    <xf numFmtId="0" fontId="10" fillId="0" borderId="3" xfId="0" applyNumberFormat="1" applyFont="1" applyBorder="1" applyAlignment="1">
      <alignment horizontal="justify"/>
    </xf>
    <xf numFmtId="0" fontId="8" fillId="0" borderId="0" xfId="0" applyNumberFormat="1" applyFont="1" applyFill="1" applyAlignment="1">
      <alignment horizontal="justify"/>
    </xf>
    <xf numFmtId="0" fontId="8" fillId="0" borderId="0" xfId="0" applyNumberFormat="1" applyFont="1" applyFill="1" applyAlignment="1">
      <alignment vertical="center"/>
    </xf>
    <xf numFmtId="167" fontId="8" fillId="0" borderId="0" xfId="4" applyNumberFormat="1" applyFont="1" applyFill="1" applyAlignment="1">
      <alignment vertical="center"/>
    </xf>
    <xf numFmtId="166" fontId="10" fillId="2" borderId="2" xfId="4" applyNumberFormat="1" applyFont="1" applyFill="1" applyBorder="1" applyAlignment="1">
      <alignment vertical="center"/>
    </xf>
    <xf numFmtId="166" fontId="10" fillId="0" borderId="2" xfId="4" applyNumberFormat="1" applyFont="1" applyFill="1" applyBorder="1" applyAlignment="1">
      <alignment vertical="center"/>
    </xf>
    <xf numFmtId="10" fontId="10" fillId="2" borderId="2" xfId="17" applyNumberFormat="1" applyFont="1" applyFill="1" applyBorder="1" applyAlignment="1">
      <alignment vertical="center"/>
    </xf>
    <xf numFmtId="168" fontId="10" fillId="2" borderId="2" xfId="17" applyNumberFormat="1" applyFont="1" applyFill="1" applyBorder="1" applyAlignment="1">
      <alignment vertical="center"/>
    </xf>
    <xf numFmtId="0" fontId="10" fillId="2" borderId="2" xfId="0" applyNumberFormat="1" applyFont="1" applyFill="1" applyBorder="1" applyAlignment="1">
      <alignment horizontal="center" vertical="center"/>
    </xf>
    <xf numFmtId="169" fontId="10" fillId="2" borderId="2" xfId="4" applyNumberFormat="1" applyFont="1" applyFill="1" applyBorder="1" applyAlignment="1">
      <alignment vertical="center"/>
    </xf>
    <xf numFmtId="0" fontId="8" fillId="2" borderId="0" xfId="0" applyNumberFormat="1" applyFont="1" applyFill="1" applyAlignment="1">
      <alignment horizontal="right" vertical="center"/>
    </xf>
    <xf numFmtId="168" fontId="10" fillId="4" borderId="0" xfId="17" applyNumberFormat="1" applyFont="1" applyFill="1" applyAlignment="1">
      <alignment vertical="center"/>
    </xf>
    <xf numFmtId="168" fontId="10" fillId="2" borderId="0" xfId="17" applyNumberFormat="1" applyFont="1" applyFill="1" applyAlignment="1">
      <alignment vertical="center"/>
    </xf>
    <xf numFmtId="0" fontId="17" fillId="0" borderId="5" xfId="0" applyNumberFormat="1" applyFont="1" applyBorder="1"/>
    <xf numFmtId="167" fontId="17" fillId="0" borderId="5" xfId="17" applyNumberFormat="1" applyFont="1" applyFill="1" applyBorder="1" applyAlignment="1">
      <alignment horizontal="center"/>
    </xf>
    <xf numFmtId="3" fontId="8" fillId="0" borderId="1" xfId="0" applyNumberFormat="1" applyFont="1" applyBorder="1" applyAlignment="1">
      <alignment horizontal="center"/>
    </xf>
    <xf numFmtId="3" fontId="8" fillId="0" borderId="5" xfId="0" applyNumberFormat="1" applyFont="1" applyBorder="1" applyAlignment="1">
      <alignment horizontal="center"/>
    </xf>
    <xf numFmtId="3" fontId="17" fillId="0" borderId="5" xfId="0" applyNumberFormat="1" applyFont="1" applyBorder="1" applyAlignment="1">
      <alignment horizontal="right"/>
    </xf>
    <xf numFmtId="0" fontId="8" fillId="0" borderId="1" xfId="0" applyNumberFormat="1" applyFont="1" applyBorder="1"/>
    <xf numFmtId="3" fontId="17" fillId="0" borderId="1" xfId="0" applyNumberFormat="1" applyFont="1" applyFill="1" applyBorder="1" applyAlignment="1">
      <alignment horizontal="center"/>
    </xf>
    <xf numFmtId="3" fontId="8" fillId="0" borderId="1" xfId="0" applyNumberFormat="1" applyFont="1" applyBorder="1" applyAlignment="1">
      <alignment horizontal="right"/>
    </xf>
    <xf numFmtId="0" fontId="18" fillId="0" borderId="1" xfId="0" applyNumberFormat="1" applyFont="1" applyBorder="1"/>
    <xf numFmtId="0" fontId="17" fillId="4" borderId="1" xfId="0" applyNumberFormat="1" applyFont="1" applyFill="1" applyBorder="1" applyAlignment="1">
      <alignment horizontal="center"/>
    </xf>
    <xf numFmtId="10" fontId="17" fillId="4" borderId="1" xfId="0" applyNumberFormat="1" applyFont="1" applyFill="1" applyBorder="1" applyAlignment="1">
      <alignment horizontal="center"/>
    </xf>
    <xf numFmtId="168" fontId="8" fillId="2" borderId="0" xfId="17" applyNumberFormat="1" applyFont="1" applyFill="1" applyAlignment="1">
      <alignment horizontal="center" vertical="center"/>
    </xf>
    <xf numFmtId="0" fontId="3" fillId="0" borderId="1" xfId="0" applyFont="1" applyBorder="1" applyAlignment="1">
      <alignment horizontal="justify"/>
    </xf>
    <xf numFmtId="0" fontId="5" fillId="2" borderId="0" xfId="0" applyNumberFormat="1" applyFont="1" applyFill="1" applyAlignment="1">
      <alignment horizontal="left" vertical="top" wrapText="1"/>
    </xf>
  </cellXfs>
  <cellStyles count="20">
    <cellStyle name="Comma 2" xfId="1"/>
    <cellStyle name="Comma 3" xfId="2"/>
    <cellStyle name="Currency 2" xfId="3"/>
    <cellStyle name="Migliaia" xfId="4" builtinId="3"/>
    <cellStyle name="Migliaia 3" xfId="5"/>
    <cellStyle name="Migliaia 7" xfId="6"/>
    <cellStyle name="Millares 2" xfId="7"/>
    <cellStyle name="Millares 3" xfId="8"/>
    <cellStyle name="Normal 2" xfId="9"/>
    <cellStyle name="Normal 3" xfId="10"/>
    <cellStyle name="Normal 4" xfId="11"/>
    <cellStyle name="Normal 5" xfId="12"/>
    <cellStyle name="Normal 5 2" xfId="13"/>
    <cellStyle name="Normal 6" xfId="14"/>
    <cellStyle name="Normale" xfId="0" builtinId="0"/>
    <cellStyle name="Percent 2" xfId="15"/>
    <cellStyle name="Percent 3" xfId="16"/>
    <cellStyle name="Percentuale" xfId="17" builtinId="5"/>
    <cellStyle name="Porcentual 2" xfId="18"/>
    <cellStyle name="Porcentual 3" xfId="19"/>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D9D9D9"/>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ABF8F"/>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M30"/>
  <sheetViews>
    <sheetView tabSelected="1" workbookViewId="0">
      <selection activeCell="G34" sqref="G34"/>
    </sheetView>
  </sheetViews>
  <sheetFormatPr defaultColWidth="8.875" defaultRowHeight="15.75"/>
  <cols>
    <col min="1" max="16384" width="8.875" style="1"/>
  </cols>
  <sheetData>
    <row r="1" spans="1:13">
      <c r="A1" s="2"/>
      <c r="B1" s="2"/>
      <c r="C1" s="2"/>
      <c r="D1" s="2"/>
      <c r="E1" s="2"/>
      <c r="F1" s="2"/>
      <c r="G1" s="2"/>
      <c r="H1" s="2"/>
      <c r="I1" s="2"/>
      <c r="J1" s="2"/>
      <c r="K1" s="2"/>
      <c r="L1" s="2"/>
      <c r="M1" s="3"/>
    </row>
    <row r="2" spans="1:13">
      <c r="A2" s="2"/>
      <c r="B2" s="2"/>
      <c r="C2" s="2"/>
      <c r="D2" s="2"/>
      <c r="E2" s="2"/>
      <c r="F2" s="2"/>
      <c r="G2" s="2"/>
      <c r="H2" s="2"/>
      <c r="I2" s="2"/>
      <c r="J2" s="2"/>
      <c r="K2" s="2"/>
      <c r="L2" s="2"/>
      <c r="M2" s="3"/>
    </row>
    <row r="3" spans="1:13">
      <c r="A3" s="2"/>
      <c r="B3" s="2"/>
      <c r="C3" s="2"/>
      <c r="D3" s="2"/>
      <c r="E3" s="2"/>
      <c r="F3" s="2"/>
      <c r="G3" s="2"/>
      <c r="H3" s="2"/>
      <c r="I3" s="2"/>
      <c r="J3" s="2"/>
      <c r="K3" s="2"/>
      <c r="L3" s="2"/>
      <c r="M3" s="3"/>
    </row>
    <row r="4" spans="1:13" ht="34.5" customHeight="1">
      <c r="A4" s="76" t="s">
        <v>63</v>
      </c>
      <c r="B4" s="76"/>
      <c r="C4" s="76"/>
      <c r="D4" s="76"/>
      <c r="E4" s="76"/>
      <c r="F4" s="76"/>
      <c r="G4" s="76"/>
      <c r="H4" s="76"/>
      <c r="I4" s="76"/>
      <c r="J4" s="76"/>
      <c r="K4" s="76"/>
      <c r="L4" s="76"/>
      <c r="M4" s="76"/>
    </row>
    <row r="5" spans="1:13">
      <c r="A5" s="3"/>
      <c r="B5" s="3"/>
      <c r="C5" s="3"/>
      <c r="D5" s="3"/>
      <c r="E5" s="3"/>
      <c r="F5" s="3"/>
      <c r="G5" s="3"/>
      <c r="H5" s="3"/>
      <c r="I5" s="3"/>
      <c r="J5" s="3"/>
      <c r="K5" s="3"/>
      <c r="L5" s="3"/>
      <c r="M5" s="3"/>
    </row>
    <row r="6" spans="1:13">
      <c r="A6" s="3"/>
      <c r="B6" s="3"/>
      <c r="C6" s="3"/>
      <c r="D6" s="3"/>
      <c r="E6" s="3"/>
      <c r="F6" s="3"/>
      <c r="G6" s="3"/>
      <c r="H6" s="3"/>
      <c r="I6" s="3"/>
      <c r="J6" s="3"/>
      <c r="K6" s="3"/>
      <c r="L6" s="3"/>
      <c r="M6" s="3"/>
    </row>
    <row r="7" spans="1:13">
      <c r="A7" s="3"/>
      <c r="B7" s="3"/>
      <c r="C7" s="3"/>
      <c r="D7" s="3"/>
      <c r="E7" s="3"/>
      <c r="F7" s="3"/>
      <c r="G7" s="3"/>
      <c r="H7" s="3"/>
      <c r="I7" s="3"/>
      <c r="J7" s="3"/>
      <c r="K7" s="3"/>
      <c r="L7" s="3"/>
      <c r="M7" s="3"/>
    </row>
    <row r="8" spans="1:13">
      <c r="A8" s="3"/>
      <c r="B8" s="3"/>
      <c r="C8" s="3"/>
      <c r="D8" s="3"/>
      <c r="E8" s="3"/>
      <c r="F8" s="3"/>
      <c r="G8" s="4"/>
      <c r="H8" s="3"/>
      <c r="I8" s="3"/>
      <c r="J8" s="3"/>
      <c r="K8" s="3"/>
      <c r="L8" s="3"/>
      <c r="M8" s="3"/>
    </row>
    <row r="9" spans="1:13">
      <c r="A9" s="3"/>
      <c r="B9" s="3"/>
      <c r="C9" s="3"/>
      <c r="D9" s="3"/>
      <c r="E9" s="3"/>
      <c r="F9" s="3"/>
      <c r="G9" s="4" t="s">
        <v>0</v>
      </c>
      <c r="H9" s="3"/>
      <c r="I9" s="3"/>
      <c r="J9" s="3"/>
      <c r="K9" s="3"/>
      <c r="L9" s="3"/>
      <c r="M9" s="3"/>
    </row>
    <row r="10" spans="1:13">
      <c r="A10" s="3"/>
      <c r="B10" s="3"/>
      <c r="C10" s="3"/>
      <c r="D10" s="3"/>
      <c r="E10" s="3"/>
      <c r="F10" s="3"/>
      <c r="G10" s="3"/>
      <c r="H10" s="3"/>
      <c r="I10" s="3"/>
      <c r="J10" s="3"/>
      <c r="K10" s="3"/>
      <c r="L10" s="3"/>
      <c r="M10" s="3"/>
    </row>
    <row r="11" spans="1:13" ht="15.75" customHeight="1">
      <c r="A11" s="77" t="s">
        <v>1</v>
      </c>
      <c r="B11" s="77"/>
      <c r="C11" s="77"/>
      <c r="D11" s="77"/>
      <c r="E11" s="77"/>
      <c r="F11" s="77"/>
      <c r="G11" s="77"/>
      <c r="H11" s="77"/>
      <c r="I11" s="77"/>
      <c r="J11" s="77"/>
      <c r="K11" s="77"/>
      <c r="L11" s="77"/>
      <c r="M11" s="77"/>
    </row>
    <row r="12" spans="1:13">
      <c r="A12" s="77"/>
      <c r="B12" s="77"/>
      <c r="C12" s="77"/>
      <c r="D12" s="77"/>
      <c r="E12" s="77"/>
      <c r="F12" s="77"/>
      <c r="G12" s="77"/>
      <c r="H12" s="77"/>
      <c r="I12" s="77"/>
      <c r="J12" s="77"/>
      <c r="K12" s="77"/>
      <c r="L12" s="77"/>
      <c r="M12" s="77"/>
    </row>
    <row r="13" spans="1:13">
      <c r="A13" s="77"/>
      <c r="B13" s="77"/>
      <c r="C13" s="77"/>
      <c r="D13" s="77"/>
      <c r="E13" s="77"/>
      <c r="F13" s="77"/>
      <c r="G13" s="77"/>
      <c r="H13" s="77"/>
      <c r="I13" s="77"/>
      <c r="J13" s="77"/>
      <c r="K13" s="77"/>
      <c r="L13" s="77"/>
      <c r="M13" s="77"/>
    </row>
    <row r="14" spans="1:13">
      <c r="A14" s="77"/>
      <c r="B14" s="77"/>
      <c r="C14" s="77"/>
      <c r="D14" s="77"/>
      <c r="E14" s="77"/>
      <c r="F14" s="77"/>
      <c r="G14" s="77"/>
      <c r="H14" s="77"/>
      <c r="I14" s="77"/>
      <c r="J14" s="77"/>
      <c r="K14" s="77"/>
      <c r="L14" s="77"/>
      <c r="M14" s="77"/>
    </row>
    <row r="15" spans="1:13">
      <c r="A15" s="77"/>
      <c r="B15" s="77"/>
      <c r="C15" s="77"/>
      <c r="D15" s="77"/>
      <c r="E15" s="77"/>
      <c r="F15" s="77"/>
      <c r="G15" s="77"/>
      <c r="H15" s="77"/>
      <c r="I15" s="77"/>
      <c r="J15" s="77"/>
      <c r="K15" s="77"/>
      <c r="L15" s="77"/>
      <c r="M15" s="77"/>
    </row>
    <row r="16" spans="1:13">
      <c r="A16" s="77"/>
      <c r="B16" s="77"/>
      <c r="C16" s="77"/>
      <c r="D16" s="77"/>
      <c r="E16" s="77"/>
      <c r="F16" s="77"/>
      <c r="G16" s="77"/>
      <c r="H16" s="77"/>
      <c r="I16" s="77"/>
      <c r="J16" s="77"/>
      <c r="K16" s="77"/>
      <c r="L16" s="77"/>
      <c r="M16" s="77"/>
    </row>
    <row r="17" spans="1:13">
      <c r="A17" s="77"/>
      <c r="B17" s="77"/>
      <c r="C17" s="77"/>
      <c r="D17" s="77"/>
      <c r="E17" s="77"/>
      <c r="F17" s="77"/>
      <c r="G17" s="77"/>
      <c r="H17" s="77"/>
      <c r="I17" s="77"/>
      <c r="J17" s="77"/>
      <c r="K17" s="77"/>
      <c r="L17" s="77"/>
      <c r="M17" s="77"/>
    </row>
    <row r="18" spans="1:13">
      <c r="A18" s="77"/>
      <c r="B18" s="77"/>
      <c r="C18" s="77"/>
      <c r="D18" s="77"/>
      <c r="E18" s="77"/>
      <c r="F18" s="77"/>
      <c r="G18" s="77"/>
      <c r="H18" s="77"/>
      <c r="I18" s="77"/>
      <c r="J18" s="77"/>
      <c r="K18" s="77"/>
      <c r="L18" s="77"/>
      <c r="M18" s="77"/>
    </row>
    <row r="19" spans="1:13">
      <c r="A19" s="77"/>
      <c r="B19" s="77"/>
      <c r="C19" s="77"/>
      <c r="D19" s="77"/>
      <c r="E19" s="77"/>
      <c r="F19" s="77"/>
      <c r="G19" s="77"/>
      <c r="H19" s="77"/>
      <c r="I19" s="77"/>
      <c r="J19" s="77"/>
      <c r="K19" s="77"/>
      <c r="L19" s="77"/>
      <c r="M19" s="77"/>
    </row>
    <row r="20" spans="1:13">
      <c r="A20" s="77"/>
      <c r="B20" s="77"/>
      <c r="C20" s="77"/>
      <c r="D20" s="77"/>
      <c r="E20" s="77"/>
      <c r="F20" s="77"/>
      <c r="G20" s="77"/>
      <c r="H20" s="77"/>
      <c r="I20" s="77"/>
      <c r="J20" s="77"/>
      <c r="K20" s="77"/>
      <c r="L20" s="77"/>
      <c r="M20" s="77"/>
    </row>
    <row r="21" spans="1:13">
      <c r="A21" s="77"/>
      <c r="B21" s="77"/>
      <c r="C21" s="77"/>
      <c r="D21" s="77"/>
      <c r="E21" s="77"/>
      <c r="F21" s="77"/>
      <c r="G21" s="77"/>
      <c r="H21" s="77"/>
      <c r="I21" s="77"/>
      <c r="J21" s="77"/>
      <c r="K21" s="77"/>
      <c r="L21" s="77"/>
      <c r="M21" s="77"/>
    </row>
    <row r="22" spans="1:13">
      <c r="A22" s="77"/>
      <c r="B22" s="77"/>
      <c r="C22" s="77"/>
      <c r="D22" s="77"/>
      <c r="E22" s="77"/>
      <c r="F22" s="77"/>
      <c r="G22" s="77"/>
      <c r="H22" s="77"/>
      <c r="I22" s="77"/>
      <c r="J22" s="77"/>
      <c r="K22" s="77"/>
      <c r="L22" s="77"/>
      <c r="M22" s="77"/>
    </row>
    <row r="23" spans="1:13">
      <c r="A23" s="77"/>
      <c r="B23" s="77"/>
      <c r="C23" s="77"/>
      <c r="D23" s="77"/>
      <c r="E23" s="77"/>
      <c r="F23" s="77"/>
      <c r="G23" s="77"/>
      <c r="H23" s="77"/>
      <c r="I23" s="77"/>
      <c r="J23" s="77"/>
      <c r="K23" s="77"/>
      <c r="L23" s="77"/>
      <c r="M23" s="77"/>
    </row>
    <row r="24" spans="1:13">
      <c r="A24" s="77"/>
      <c r="B24" s="77"/>
      <c r="C24" s="77"/>
      <c r="D24" s="77"/>
      <c r="E24" s="77"/>
      <c r="F24" s="77"/>
      <c r="G24" s="77"/>
      <c r="H24" s="77"/>
      <c r="I24" s="77"/>
      <c r="J24" s="77"/>
      <c r="K24" s="77"/>
      <c r="L24" s="77"/>
      <c r="M24" s="77"/>
    </row>
    <row r="25" spans="1:13">
      <c r="A25" s="77"/>
      <c r="B25" s="77"/>
      <c r="C25" s="77"/>
      <c r="D25" s="77"/>
      <c r="E25" s="77"/>
      <c r="F25" s="77"/>
      <c r="G25" s="77"/>
      <c r="H25" s="77"/>
      <c r="I25" s="77"/>
      <c r="J25" s="77"/>
      <c r="K25" s="77"/>
      <c r="L25" s="77"/>
      <c r="M25" s="77"/>
    </row>
    <row r="26" spans="1:13">
      <c r="A26" s="77"/>
      <c r="B26" s="77"/>
      <c r="C26" s="77"/>
      <c r="D26" s="77"/>
      <c r="E26" s="77"/>
      <c r="F26" s="77"/>
      <c r="G26" s="77"/>
      <c r="H26" s="77"/>
      <c r="I26" s="77"/>
      <c r="J26" s="77"/>
      <c r="K26" s="77"/>
      <c r="L26" s="77"/>
      <c r="M26" s="77"/>
    </row>
    <row r="27" spans="1:13">
      <c r="A27" s="77"/>
      <c r="B27" s="77"/>
      <c r="C27" s="77"/>
      <c r="D27" s="77"/>
      <c r="E27" s="77"/>
      <c r="F27" s="77"/>
      <c r="G27" s="77"/>
      <c r="H27" s="77"/>
      <c r="I27" s="77"/>
      <c r="J27" s="77"/>
      <c r="K27" s="77"/>
      <c r="L27" s="77"/>
      <c r="M27" s="77"/>
    </row>
    <row r="28" spans="1:13">
      <c r="A28" s="77"/>
      <c r="B28" s="77"/>
      <c r="C28" s="77"/>
      <c r="D28" s="77"/>
      <c r="E28" s="77"/>
      <c r="F28" s="77"/>
      <c r="G28" s="77"/>
      <c r="H28" s="77"/>
      <c r="I28" s="77"/>
      <c r="J28" s="77"/>
      <c r="K28" s="77"/>
      <c r="L28" s="77"/>
      <c r="M28" s="77"/>
    </row>
    <row r="29" spans="1:13">
      <c r="A29" s="77"/>
      <c r="B29" s="77"/>
      <c r="C29" s="77"/>
      <c r="D29" s="77"/>
      <c r="E29" s="77"/>
      <c r="F29" s="77"/>
      <c r="G29" s="77"/>
      <c r="H29" s="77"/>
      <c r="I29" s="77"/>
      <c r="J29" s="77"/>
      <c r="K29" s="77"/>
      <c r="L29" s="77"/>
      <c r="M29" s="77"/>
    </row>
    <row r="30" spans="1:13">
      <c r="A30" s="77"/>
      <c r="B30" s="77"/>
      <c r="C30" s="77"/>
      <c r="D30" s="77"/>
      <c r="E30" s="77"/>
      <c r="F30" s="77"/>
      <c r="G30" s="77"/>
      <c r="H30" s="77"/>
      <c r="I30" s="77"/>
      <c r="J30" s="77"/>
      <c r="K30" s="77"/>
      <c r="L30" s="77"/>
      <c r="M30" s="77"/>
    </row>
  </sheetData>
  <sheetProtection selectLockedCells="1" selectUnlockedCells="1"/>
  <mergeCells count="2">
    <mergeCell ref="A4:M4"/>
    <mergeCell ref="A11:M30"/>
  </mergeCells>
  <pageMargins left="0.70833333333333337" right="0.70833333333333337" top="0.31527777777777777" bottom="0.31527777777777777" header="0.31527777777777777" footer="0.31527777777777777"/>
  <pageSetup paperSize="77" firstPageNumber="0"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dimension ref="A1:AA102"/>
  <sheetViews>
    <sheetView view="pageLayout" zoomScaleNormal="75" workbookViewId="0">
      <selection activeCell="C16" sqref="C16"/>
    </sheetView>
  </sheetViews>
  <sheetFormatPr defaultColWidth="8.875" defaultRowHeight="18" customHeight="1" outlineLevelCol="1"/>
  <cols>
    <col min="1" max="1" width="92.375" style="5" customWidth="1"/>
    <col min="2" max="2" width="20.625" style="5" customWidth="1"/>
    <col min="3" max="4" width="19.5" style="6" customWidth="1"/>
    <col min="5" max="5" width="16.375" style="6" customWidth="1"/>
    <col min="6" max="6" width="16.25" style="5" customWidth="1" outlineLevel="1"/>
    <col min="7" max="7" width="19.5" style="7" customWidth="1" outlineLevel="1"/>
    <col min="8" max="9" width="18.125" style="5" customWidth="1" outlineLevel="1"/>
    <col min="10" max="10" width="15.875" style="5" customWidth="1"/>
    <col min="11" max="11" width="16.875" style="6" customWidth="1"/>
    <col min="12" max="18" width="16.875" style="5" customWidth="1"/>
    <col min="19" max="27" width="15.875" style="5" customWidth="1"/>
    <col min="28" max="16384" width="8.875" style="5"/>
  </cols>
  <sheetData>
    <row r="1" spans="1:27" ht="31.5" customHeight="1">
      <c r="A1" s="8" t="s">
        <v>2</v>
      </c>
      <c r="B1" s="5" t="s">
        <v>3</v>
      </c>
      <c r="C1" s="9">
        <v>1</v>
      </c>
      <c r="D1" s="9">
        <v>2</v>
      </c>
      <c r="E1" s="9">
        <v>3</v>
      </c>
      <c r="F1" s="9">
        <v>4</v>
      </c>
      <c r="G1" s="9">
        <v>5</v>
      </c>
      <c r="H1" s="9">
        <v>6</v>
      </c>
      <c r="I1" s="9">
        <v>7</v>
      </c>
      <c r="J1" s="9">
        <v>8</v>
      </c>
      <c r="K1" s="9">
        <v>9</v>
      </c>
      <c r="L1" s="9">
        <v>10</v>
      </c>
      <c r="M1" s="9">
        <v>11</v>
      </c>
      <c r="N1" s="9">
        <v>12</v>
      </c>
      <c r="O1" s="9">
        <v>13</v>
      </c>
      <c r="P1" s="9">
        <v>14</v>
      </c>
      <c r="Q1" s="9">
        <v>15</v>
      </c>
      <c r="R1" s="9">
        <v>16</v>
      </c>
      <c r="S1" s="9">
        <v>17</v>
      </c>
      <c r="T1" s="9">
        <v>18</v>
      </c>
      <c r="U1" s="9">
        <v>19</v>
      </c>
      <c r="V1" s="9">
        <v>20</v>
      </c>
      <c r="W1" s="9">
        <v>21</v>
      </c>
      <c r="X1" s="9">
        <v>22</v>
      </c>
      <c r="Y1" s="9">
        <v>23</v>
      </c>
      <c r="Z1" s="9">
        <v>24</v>
      </c>
      <c r="AA1" s="9">
        <v>25</v>
      </c>
    </row>
    <row r="2" spans="1:27" s="10" customFormat="1" ht="4.5" customHeight="1">
      <c r="C2" s="11"/>
      <c r="D2" s="11"/>
      <c r="E2" s="11"/>
      <c r="G2" s="12"/>
      <c r="K2" s="13"/>
    </row>
    <row r="3" spans="1:27" s="10" customFormat="1" ht="21" customHeight="1">
      <c r="A3" s="14" t="s">
        <v>4</v>
      </c>
      <c r="B3" s="14"/>
      <c r="C3" s="15"/>
      <c r="D3" s="15"/>
      <c r="E3" s="15"/>
      <c r="F3" s="15"/>
      <c r="G3" s="15"/>
      <c r="H3" s="15"/>
      <c r="I3" s="15"/>
      <c r="J3" s="15"/>
      <c r="K3" s="15"/>
      <c r="L3" s="15"/>
      <c r="M3" s="15"/>
      <c r="N3" s="15"/>
      <c r="O3" s="15"/>
      <c r="P3" s="15"/>
      <c r="Q3" s="15"/>
      <c r="R3" s="15"/>
      <c r="S3" s="15"/>
      <c r="T3" s="15"/>
      <c r="U3" s="15"/>
      <c r="V3" s="15"/>
      <c r="W3" s="15"/>
      <c r="X3" s="15"/>
      <c r="Y3" s="15"/>
      <c r="Z3" s="15"/>
      <c r="AA3" s="15"/>
    </row>
    <row r="4" spans="1:27" s="10" customFormat="1" ht="21">
      <c r="A4" s="5"/>
      <c r="C4" s="16"/>
      <c r="D4" s="16"/>
      <c r="E4" s="17"/>
      <c r="F4" s="17"/>
      <c r="G4" s="17"/>
      <c r="H4" s="17"/>
      <c r="I4" s="17"/>
      <c r="J4" s="17"/>
      <c r="K4" s="17"/>
      <c r="L4" s="17"/>
      <c r="M4" s="17"/>
      <c r="N4" s="17"/>
      <c r="O4" s="17"/>
      <c r="P4" s="17"/>
      <c r="Q4" s="17"/>
      <c r="R4" s="17"/>
      <c r="S4" s="17"/>
      <c r="T4" s="17"/>
      <c r="U4" s="17"/>
      <c r="V4" s="17"/>
      <c r="W4" s="17"/>
      <c r="X4" s="17"/>
      <c r="Y4" s="17"/>
      <c r="Z4" s="17"/>
      <c r="AA4" s="17"/>
    </row>
    <row r="5" spans="1:27" s="10" customFormat="1" ht="21">
      <c r="A5" s="18" t="s">
        <v>5</v>
      </c>
      <c r="C5" s="19"/>
      <c r="D5" s="19"/>
      <c r="E5" s="19"/>
      <c r="F5" s="19"/>
      <c r="G5" s="19"/>
      <c r="H5" s="19"/>
      <c r="I5" s="19"/>
      <c r="J5" s="19"/>
      <c r="K5" s="19"/>
      <c r="L5" s="19"/>
      <c r="M5" s="19"/>
      <c r="N5" s="19"/>
      <c r="O5" s="19"/>
      <c r="P5" s="19"/>
      <c r="Q5" s="19"/>
      <c r="R5" s="19"/>
      <c r="S5" s="19"/>
      <c r="T5" s="19"/>
      <c r="U5" s="19"/>
      <c r="V5" s="19"/>
      <c r="W5" s="19"/>
      <c r="X5" s="19"/>
      <c r="Y5" s="19"/>
      <c r="Z5" s="19"/>
      <c r="AA5" s="19"/>
    </row>
    <row r="6" spans="1:27" s="10" customFormat="1" ht="21">
      <c r="A6" s="14" t="s">
        <v>6</v>
      </c>
      <c r="B6" s="20">
        <v>1.4999999999999999E-2</v>
      </c>
      <c r="C6" s="15"/>
      <c r="D6" s="15"/>
      <c r="E6" s="15"/>
      <c r="F6" s="15"/>
      <c r="G6" s="15"/>
      <c r="H6" s="15"/>
      <c r="I6" s="15"/>
      <c r="J6" s="15"/>
      <c r="K6" s="15"/>
      <c r="L6" s="15"/>
      <c r="M6" s="15"/>
      <c r="N6" s="15"/>
      <c r="O6" s="15"/>
      <c r="P6" s="15"/>
      <c r="Q6" s="15"/>
      <c r="R6" s="15"/>
      <c r="S6" s="15"/>
      <c r="T6" s="15"/>
      <c r="U6" s="15"/>
      <c r="V6" s="15"/>
      <c r="W6" s="15"/>
      <c r="X6" s="15"/>
      <c r="Y6" s="15"/>
      <c r="Z6" s="15"/>
      <c r="AA6" s="15"/>
    </row>
    <row r="7" spans="1:27" s="10" customFormat="1" ht="21" hidden="1">
      <c r="A7" s="5" t="s">
        <v>7</v>
      </c>
      <c r="B7" s="21">
        <v>5000</v>
      </c>
      <c r="C7" s="11"/>
      <c r="D7" s="11"/>
      <c r="E7" s="11"/>
      <c r="F7" s="11"/>
      <c r="G7" s="11"/>
      <c r="H7" s="11"/>
      <c r="I7" s="11"/>
      <c r="J7" s="11"/>
      <c r="K7" s="11"/>
      <c r="L7" s="11"/>
      <c r="M7" s="11"/>
      <c r="N7" s="11"/>
      <c r="O7" s="11"/>
      <c r="P7" s="11"/>
      <c r="Q7" s="11"/>
      <c r="R7" s="11"/>
      <c r="S7" s="11"/>
      <c r="T7" s="11"/>
      <c r="U7" s="11"/>
      <c r="V7" s="11"/>
      <c r="W7" s="11"/>
      <c r="X7" s="11"/>
      <c r="Y7" s="11"/>
      <c r="Z7" s="11"/>
      <c r="AA7" s="11"/>
    </row>
    <row r="8" spans="1:27" s="10" customFormat="1" ht="4.5" customHeight="1">
      <c r="A8" s="5"/>
      <c r="C8" s="11"/>
      <c r="D8" s="11"/>
      <c r="E8" s="11"/>
      <c r="F8" s="11"/>
      <c r="G8" s="11"/>
      <c r="H8" s="11"/>
      <c r="I8" s="11"/>
      <c r="J8" s="11"/>
      <c r="K8" s="11"/>
      <c r="L8" s="11"/>
      <c r="M8" s="11"/>
      <c r="N8" s="11"/>
      <c r="O8" s="11"/>
      <c r="P8" s="11"/>
      <c r="Q8" s="11"/>
      <c r="R8" s="11"/>
      <c r="S8" s="11"/>
      <c r="T8" s="11"/>
      <c r="U8" s="11"/>
      <c r="V8" s="11"/>
      <c r="W8" s="11"/>
      <c r="X8" s="11"/>
      <c r="Y8" s="11"/>
      <c r="Z8" s="11"/>
      <c r="AA8" s="11"/>
    </row>
    <row r="9" spans="1:27" s="10" customFormat="1" ht="18" customHeight="1">
      <c r="A9" s="14" t="s">
        <v>8</v>
      </c>
      <c r="B9" s="14"/>
      <c r="C9" s="22">
        <f t="shared" ref="C9:AA9" si="0">C3-C6-C5</f>
        <v>0</v>
      </c>
      <c r="D9" s="22">
        <f t="shared" si="0"/>
        <v>0</v>
      </c>
      <c r="E9" s="22">
        <f t="shared" si="0"/>
        <v>0</v>
      </c>
      <c r="F9" s="22">
        <f t="shared" si="0"/>
        <v>0</v>
      </c>
      <c r="G9" s="22">
        <f t="shared" si="0"/>
        <v>0</v>
      </c>
      <c r="H9" s="22">
        <f t="shared" si="0"/>
        <v>0</v>
      </c>
      <c r="I9" s="22">
        <f t="shared" si="0"/>
        <v>0</v>
      </c>
      <c r="J9" s="22">
        <f t="shared" si="0"/>
        <v>0</v>
      </c>
      <c r="K9" s="22">
        <f t="shared" si="0"/>
        <v>0</v>
      </c>
      <c r="L9" s="22">
        <f t="shared" si="0"/>
        <v>0</v>
      </c>
      <c r="M9" s="22">
        <f t="shared" si="0"/>
        <v>0</v>
      </c>
      <c r="N9" s="22">
        <f t="shared" si="0"/>
        <v>0</v>
      </c>
      <c r="O9" s="22">
        <f t="shared" si="0"/>
        <v>0</v>
      </c>
      <c r="P9" s="22">
        <f t="shared" si="0"/>
        <v>0</v>
      </c>
      <c r="Q9" s="22">
        <f t="shared" si="0"/>
        <v>0</v>
      </c>
      <c r="R9" s="22">
        <f t="shared" si="0"/>
        <v>0</v>
      </c>
      <c r="S9" s="22">
        <f t="shared" si="0"/>
        <v>0</v>
      </c>
      <c r="T9" s="22">
        <f t="shared" si="0"/>
        <v>0</v>
      </c>
      <c r="U9" s="22">
        <f t="shared" si="0"/>
        <v>0</v>
      </c>
      <c r="V9" s="22">
        <f t="shared" si="0"/>
        <v>0</v>
      </c>
      <c r="W9" s="22">
        <f t="shared" si="0"/>
        <v>0</v>
      </c>
      <c r="X9" s="22">
        <f t="shared" si="0"/>
        <v>0</v>
      </c>
      <c r="Y9" s="22">
        <f t="shared" si="0"/>
        <v>0</v>
      </c>
      <c r="Z9" s="22">
        <f t="shared" si="0"/>
        <v>0</v>
      </c>
      <c r="AA9" s="22">
        <f t="shared" si="0"/>
        <v>0</v>
      </c>
    </row>
    <row r="10" spans="1:27" s="10" customFormat="1" ht="26.25" customHeight="1">
      <c r="A10" s="5" t="s">
        <v>9</v>
      </c>
      <c r="C10" s="23" t="e">
        <f t="shared" ref="C10:AA10" si="1">+C9/C3</f>
        <v>#DIV/0!</v>
      </c>
      <c r="D10" s="23" t="e">
        <f t="shared" si="1"/>
        <v>#DIV/0!</v>
      </c>
      <c r="E10" s="23" t="e">
        <f t="shared" si="1"/>
        <v>#DIV/0!</v>
      </c>
      <c r="F10" s="23" t="e">
        <f t="shared" si="1"/>
        <v>#DIV/0!</v>
      </c>
      <c r="G10" s="23" t="e">
        <f t="shared" si="1"/>
        <v>#DIV/0!</v>
      </c>
      <c r="H10" s="23" t="e">
        <f t="shared" si="1"/>
        <v>#DIV/0!</v>
      </c>
      <c r="I10" s="23" t="e">
        <f t="shared" si="1"/>
        <v>#DIV/0!</v>
      </c>
      <c r="J10" s="23" t="e">
        <f t="shared" si="1"/>
        <v>#DIV/0!</v>
      </c>
      <c r="K10" s="23" t="e">
        <f t="shared" si="1"/>
        <v>#DIV/0!</v>
      </c>
      <c r="L10" s="23" t="e">
        <f t="shared" si="1"/>
        <v>#DIV/0!</v>
      </c>
      <c r="M10" s="23" t="e">
        <f t="shared" si="1"/>
        <v>#DIV/0!</v>
      </c>
      <c r="N10" s="23" t="e">
        <f t="shared" si="1"/>
        <v>#DIV/0!</v>
      </c>
      <c r="O10" s="23" t="e">
        <f t="shared" si="1"/>
        <v>#DIV/0!</v>
      </c>
      <c r="P10" s="23" t="e">
        <f t="shared" si="1"/>
        <v>#DIV/0!</v>
      </c>
      <c r="Q10" s="23" t="e">
        <f t="shared" si="1"/>
        <v>#DIV/0!</v>
      </c>
      <c r="R10" s="23" t="e">
        <f t="shared" si="1"/>
        <v>#DIV/0!</v>
      </c>
      <c r="S10" s="23" t="e">
        <f t="shared" si="1"/>
        <v>#DIV/0!</v>
      </c>
      <c r="T10" s="23" t="e">
        <f t="shared" si="1"/>
        <v>#DIV/0!</v>
      </c>
      <c r="U10" s="23" t="e">
        <f t="shared" si="1"/>
        <v>#DIV/0!</v>
      </c>
      <c r="V10" s="23" t="e">
        <f t="shared" si="1"/>
        <v>#DIV/0!</v>
      </c>
      <c r="W10" s="23" t="e">
        <f t="shared" si="1"/>
        <v>#DIV/0!</v>
      </c>
      <c r="X10" s="23" t="e">
        <f t="shared" si="1"/>
        <v>#DIV/0!</v>
      </c>
      <c r="Y10" s="23" t="e">
        <f t="shared" si="1"/>
        <v>#DIV/0!</v>
      </c>
      <c r="Z10" s="23" t="e">
        <f t="shared" si="1"/>
        <v>#DIV/0!</v>
      </c>
      <c r="AA10" s="23" t="e">
        <f t="shared" si="1"/>
        <v>#DIV/0!</v>
      </c>
    </row>
    <row r="11" spans="1:27" s="10" customFormat="1" ht="26.25" customHeight="1">
      <c r="A11" s="24" t="s">
        <v>10</v>
      </c>
      <c r="B11" s="25"/>
      <c r="C11" s="26"/>
      <c r="D11" s="26"/>
      <c r="E11" s="26"/>
      <c r="F11" s="26"/>
      <c r="G11" s="26"/>
      <c r="H11" s="26"/>
      <c r="I11" s="26"/>
      <c r="J11" s="26"/>
      <c r="K11" s="26"/>
      <c r="L11" s="26"/>
      <c r="M11" s="26"/>
      <c r="N11" s="26"/>
      <c r="O11" s="26"/>
      <c r="P11" s="26"/>
      <c r="Q11" s="26"/>
      <c r="R11" s="26"/>
      <c r="S11" s="26"/>
      <c r="T11" s="26"/>
      <c r="U11" s="26"/>
      <c r="V11" s="26"/>
      <c r="W11" s="26"/>
      <c r="X11" s="26"/>
      <c r="Y11" s="26"/>
      <c r="Z11" s="26"/>
      <c r="AA11" s="26"/>
    </row>
    <row r="12" spans="1:27" s="10" customFormat="1" ht="26.25" customHeight="1">
      <c r="A12" s="24" t="s">
        <v>11</v>
      </c>
      <c r="B12" s="27"/>
      <c r="C12" s="26"/>
      <c r="D12" s="26"/>
      <c r="E12" s="26"/>
      <c r="F12" s="26"/>
      <c r="G12" s="26"/>
      <c r="H12" s="26"/>
      <c r="I12" s="26"/>
      <c r="J12" s="26"/>
      <c r="K12" s="26"/>
      <c r="L12" s="26"/>
      <c r="M12" s="26"/>
      <c r="N12" s="26"/>
      <c r="O12" s="26"/>
      <c r="P12" s="26"/>
      <c r="Q12" s="26"/>
      <c r="R12" s="26"/>
      <c r="S12" s="26"/>
      <c r="T12" s="26"/>
      <c r="U12" s="26"/>
      <c r="V12" s="26"/>
      <c r="W12" s="26"/>
      <c r="X12" s="26"/>
      <c r="Y12" s="26"/>
      <c r="Z12" s="26"/>
      <c r="AA12" s="26"/>
    </row>
    <row r="13" spans="1:27" s="31" customFormat="1" ht="26.25" customHeight="1">
      <c r="A13" s="28" t="s">
        <v>12</v>
      </c>
      <c r="B13" s="29"/>
      <c r="C13" s="30">
        <f t="shared" ref="C13:N13" si="2">C87</f>
        <v>0</v>
      </c>
      <c r="D13" s="30">
        <f t="shared" si="2"/>
        <v>0</v>
      </c>
      <c r="E13" s="30">
        <f t="shared" si="2"/>
        <v>0</v>
      </c>
      <c r="F13" s="30">
        <f t="shared" si="2"/>
        <v>0</v>
      </c>
      <c r="G13" s="30">
        <f t="shared" si="2"/>
        <v>0</v>
      </c>
      <c r="H13" s="30">
        <f t="shared" si="2"/>
        <v>0</v>
      </c>
      <c r="I13" s="30">
        <f t="shared" si="2"/>
        <v>0</v>
      </c>
      <c r="J13" s="30">
        <f t="shared" si="2"/>
        <v>0</v>
      </c>
      <c r="K13" s="30">
        <f t="shared" si="2"/>
        <v>0</v>
      </c>
      <c r="L13" s="30">
        <f t="shared" si="2"/>
        <v>0</v>
      </c>
      <c r="M13" s="30">
        <f t="shared" si="2"/>
        <v>0</v>
      </c>
      <c r="N13" s="30">
        <f t="shared" si="2"/>
        <v>0</v>
      </c>
      <c r="O13" s="30"/>
      <c r="P13" s="30"/>
      <c r="Q13" s="30"/>
      <c r="R13" s="30"/>
      <c r="S13" s="30"/>
      <c r="T13" s="30"/>
      <c r="U13" s="30"/>
      <c r="V13" s="30"/>
      <c r="W13" s="30"/>
      <c r="X13" s="30"/>
      <c r="Y13" s="30"/>
      <c r="Z13" s="30"/>
      <c r="AA13" s="30"/>
    </row>
    <row r="14" spans="1:27" s="10" customFormat="1" ht="26.25" customHeight="1">
      <c r="A14" s="5"/>
      <c r="C14" s="11"/>
      <c r="D14" s="11"/>
      <c r="E14" s="11"/>
      <c r="F14" s="11"/>
      <c r="G14" s="11"/>
      <c r="H14" s="11"/>
      <c r="I14" s="11"/>
      <c r="J14" s="11"/>
      <c r="K14" s="11"/>
      <c r="L14" s="11"/>
      <c r="M14" s="11"/>
      <c r="N14" s="11"/>
      <c r="O14" s="11"/>
      <c r="P14" s="11"/>
      <c r="Q14" s="11"/>
      <c r="R14" s="11"/>
      <c r="S14" s="11"/>
      <c r="T14" s="11"/>
      <c r="U14" s="11"/>
      <c r="V14" s="11"/>
      <c r="W14" s="11"/>
      <c r="X14" s="11"/>
      <c r="Y14" s="11"/>
      <c r="Z14" s="11"/>
      <c r="AA14" s="11"/>
    </row>
    <row r="15" spans="1:27" s="10" customFormat="1" ht="26.25" customHeight="1">
      <c r="A15" s="14" t="s">
        <v>13</v>
      </c>
      <c r="B15" s="14"/>
      <c r="C15" s="22">
        <f t="shared" ref="C15:AA15" si="3">+C9-C12-C13+C11</f>
        <v>0</v>
      </c>
      <c r="D15" s="22">
        <f t="shared" si="3"/>
        <v>0</v>
      </c>
      <c r="E15" s="22">
        <f t="shared" si="3"/>
        <v>0</v>
      </c>
      <c r="F15" s="22">
        <f t="shared" si="3"/>
        <v>0</v>
      </c>
      <c r="G15" s="22">
        <f t="shared" si="3"/>
        <v>0</v>
      </c>
      <c r="H15" s="22">
        <f t="shared" si="3"/>
        <v>0</v>
      </c>
      <c r="I15" s="22">
        <f t="shared" si="3"/>
        <v>0</v>
      </c>
      <c r="J15" s="22">
        <f t="shared" si="3"/>
        <v>0</v>
      </c>
      <c r="K15" s="22">
        <f t="shared" si="3"/>
        <v>0</v>
      </c>
      <c r="L15" s="22">
        <f t="shared" si="3"/>
        <v>0</v>
      </c>
      <c r="M15" s="22">
        <f t="shared" si="3"/>
        <v>0</v>
      </c>
      <c r="N15" s="22">
        <f t="shared" si="3"/>
        <v>0</v>
      </c>
      <c r="O15" s="22">
        <f t="shared" si="3"/>
        <v>0</v>
      </c>
      <c r="P15" s="22">
        <f t="shared" si="3"/>
        <v>0</v>
      </c>
      <c r="Q15" s="22">
        <f t="shared" si="3"/>
        <v>0</v>
      </c>
      <c r="R15" s="22">
        <f t="shared" si="3"/>
        <v>0</v>
      </c>
      <c r="S15" s="22">
        <f t="shared" si="3"/>
        <v>0</v>
      </c>
      <c r="T15" s="22">
        <f t="shared" si="3"/>
        <v>0</v>
      </c>
      <c r="U15" s="22">
        <f t="shared" si="3"/>
        <v>0</v>
      </c>
      <c r="V15" s="22">
        <f t="shared" si="3"/>
        <v>0</v>
      </c>
      <c r="W15" s="22">
        <f t="shared" si="3"/>
        <v>0</v>
      </c>
      <c r="X15" s="22">
        <f t="shared" si="3"/>
        <v>0</v>
      </c>
      <c r="Y15" s="22">
        <f t="shared" si="3"/>
        <v>0</v>
      </c>
      <c r="Z15" s="22">
        <f t="shared" si="3"/>
        <v>0</v>
      </c>
      <c r="AA15" s="22">
        <f t="shared" si="3"/>
        <v>0</v>
      </c>
    </row>
    <row r="16" spans="1:27" ht="18" customHeight="1">
      <c r="A16" s="5" t="s">
        <v>9</v>
      </c>
      <c r="B16" s="10"/>
      <c r="C16" s="11"/>
      <c r="D16" s="11"/>
      <c r="E16" s="23" t="e">
        <f t="shared" ref="E16:AA16" si="4">+E15/E3</f>
        <v>#DIV/0!</v>
      </c>
      <c r="F16" s="23" t="e">
        <f t="shared" si="4"/>
        <v>#DIV/0!</v>
      </c>
      <c r="G16" s="23" t="e">
        <f t="shared" si="4"/>
        <v>#DIV/0!</v>
      </c>
      <c r="H16" s="23" t="e">
        <f t="shared" si="4"/>
        <v>#DIV/0!</v>
      </c>
      <c r="I16" s="23" t="e">
        <f t="shared" si="4"/>
        <v>#DIV/0!</v>
      </c>
      <c r="J16" s="23" t="e">
        <f t="shared" si="4"/>
        <v>#DIV/0!</v>
      </c>
      <c r="K16" s="23" t="e">
        <f t="shared" si="4"/>
        <v>#DIV/0!</v>
      </c>
      <c r="L16" s="23" t="e">
        <f t="shared" si="4"/>
        <v>#DIV/0!</v>
      </c>
      <c r="M16" s="23" t="e">
        <f t="shared" si="4"/>
        <v>#DIV/0!</v>
      </c>
      <c r="N16" s="23" t="e">
        <f t="shared" si="4"/>
        <v>#DIV/0!</v>
      </c>
      <c r="O16" s="23" t="e">
        <f t="shared" si="4"/>
        <v>#DIV/0!</v>
      </c>
      <c r="P16" s="23" t="e">
        <f t="shared" si="4"/>
        <v>#DIV/0!</v>
      </c>
      <c r="Q16" s="23" t="e">
        <f t="shared" si="4"/>
        <v>#DIV/0!</v>
      </c>
      <c r="R16" s="23" t="e">
        <f t="shared" si="4"/>
        <v>#DIV/0!</v>
      </c>
      <c r="S16" s="23" t="e">
        <f t="shared" si="4"/>
        <v>#DIV/0!</v>
      </c>
      <c r="T16" s="23" t="e">
        <f t="shared" si="4"/>
        <v>#DIV/0!</v>
      </c>
      <c r="U16" s="23" t="e">
        <f t="shared" si="4"/>
        <v>#DIV/0!</v>
      </c>
      <c r="V16" s="23" t="e">
        <f t="shared" si="4"/>
        <v>#DIV/0!</v>
      </c>
      <c r="W16" s="23" t="e">
        <f t="shared" si="4"/>
        <v>#DIV/0!</v>
      </c>
      <c r="X16" s="23" t="e">
        <f t="shared" si="4"/>
        <v>#DIV/0!</v>
      </c>
      <c r="Y16" s="23" t="e">
        <f t="shared" si="4"/>
        <v>#DIV/0!</v>
      </c>
      <c r="Z16" s="23" t="e">
        <f t="shared" si="4"/>
        <v>#DIV/0!</v>
      </c>
      <c r="AA16" s="23" t="e">
        <f t="shared" si="4"/>
        <v>#DIV/0!</v>
      </c>
    </row>
    <row r="17" spans="1:27" ht="18" customHeight="1">
      <c r="A17" s="24" t="s">
        <v>14</v>
      </c>
      <c r="B17" s="32">
        <v>0.24</v>
      </c>
      <c r="C17" s="25">
        <f t="shared" ref="C17:AA17" si="5">+IF(C15&lt;0,0,C15*$B$17)</f>
        <v>0</v>
      </c>
      <c r="D17" s="25">
        <f t="shared" si="5"/>
        <v>0</v>
      </c>
      <c r="E17" s="25">
        <f t="shared" si="5"/>
        <v>0</v>
      </c>
      <c r="F17" s="25">
        <f t="shared" si="5"/>
        <v>0</v>
      </c>
      <c r="G17" s="25">
        <f t="shared" si="5"/>
        <v>0</v>
      </c>
      <c r="H17" s="25">
        <f t="shared" si="5"/>
        <v>0</v>
      </c>
      <c r="I17" s="25">
        <f t="shared" si="5"/>
        <v>0</v>
      </c>
      <c r="J17" s="25">
        <f t="shared" si="5"/>
        <v>0</v>
      </c>
      <c r="K17" s="25">
        <f t="shared" si="5"/>
        <v>0</v>
      </c>
      <c r="L17" s="25">
        <f t="shared" si="5"/>
        <v>0</v>
      </c>
      <c r="M17" s="25">
        <f t="shared" si="5"/>
        <v>0</v>
      </c>
      <c r="N17" s="25">
        <f t="shared" si="5"/>
        <v>0</v>
      </c>
      <c r="O17" s="25">
        <f t="shared" si="5"/>
        <v>0</v>
      </c>
      <c r="P17" s="25">
        <f t="shared" si="5"/>
        <v>0</v>
      </c>
      <c r="Q17" s="25">
        <f t="shared" si="5"/>
        <v>0</v>
      </c>
      <c r="R17" s="25">
        <f t="shared" si="5"/>
        <v>0</v>
      </c>
      <c r="S17" s="25">
        <f t="shared" si="5"/>
        <v>0</v>
      </c>
      <c r="T17" s="25">
        <f t="shared" si="5"/>
        <v>0</v>
      </c>
      <c r="U17" s="25">
        <f t="shared" si="5"/>
        <v>0</v>
      </c>
      <c r="V17" s="25">
        <f t="shared" si="5"/>
        <v>0</v>
      </c>
      <c r="W17" s="25">
        <f t="shared" si="5"/>
        <v>0</v>
      </c>
      <c r="X17" s="25">
        <f t="shared" si="5"/>
        <v>0</v>
      </c>
      <c r="Y17" s="25">
        <f t="shared" si="5"/>
        <v>0</v>
      </c>
      <c r="Z17" s="25">
        <f t="shared" si="5"/>
        <v>0</v>
      </c>
      <c r="AA17" s="25">
        <f t="shared" si="5"/>
        <v>0</v>
      </c>
    </row>
    <row r="18" spans="1:27" ht="18" customHeight="1">
      <c r="A18" s="24" t="s">
        <v>15</v>
      </c>
      <c r="B18" s="32">
        <v>3.9E-2</v>
      </c>
      <c r="C18" s="25">
        <f t="shared" ref="C18:AA18" si="6">+IF((C3-C11-C12)&lt;0,0,(C3-C11-C12)*$B$18)</f>
        <v>0</v>
      </c>
      <c r="D18" s="25">
        <f t="shared" si="6"/>
        <v>0</v>
      </c>
      <c r="E18" s="25">
        <f t="shared" si="6"/>
        <v>0</v>
      </c>
      <c r="F18" s="25">
        <f t="shared" si="6"/>
        <v>0</v>
      </c>
      <c r="G18" s="25">
        <f t="shared" si="6"/>
        <v>0</v>
      </c>
      <c r="H18" s="25">
        <f t="shared" si="6"/>
        <v>0</v>
      </c>
      <c r="I18" s="25">
        <f t="shared" si="6"/>
        <v>0</v>
      </c>
      <c r="J18" s="25">
        <f t="shared" si="6"/>
        <v>0</v>
      </c>
      <c r="K18" s="25">
        <f t="shared" si="6"/>
        <v>0</v>
      </c>
      <c r="L18" s="25">
        <f t="shared" si="6"/>
        <v>0</v>
      </c>
      <c r="M18" s="25">
        <f t="shared" si="6"/>
        <v>0</v>
      </c>
      <c r="N18" s="25">
        <f t="shared" si="6"/>
        <v>0</v>
      </c>
      <c r="O18" s="25">
        <f t="shared" si="6"/>
        <v>0</v>
      </c>
      <c r="P18" s="25">
        <f t="shared" si="6"/>
        <v>0</v>
      </c>
      <c r="Q18" s="25">
        <f t="shared" si="6"/>
        <v>0</v>
      </c>
      <c r="R18" s="25">
        <f t="shared" si="6"/>
        <v>0</v>
      </c>
      <c r="S18" s="25">
        <f t="shared" si="6"/>
        <v>0</v>
      </c>
      <c r="T18" s="25">
        <f t="shared" si="6"/>
        <v>0</v>
      </c>
      <c r="U18" s="25">
        <f t="shared" si="6"/>
        <v>0</v>
      </c>
      <c r="V18" s="25">
        <f t="shared" si="6"/>
        <v>0</v>
      </c>
      <c r="W18" s="25">
        <f t="shared" si="6"/>
        <v>0</v>
      </c>
      <c r="X18" s="25">
        <f t="shared" si="6"/>
        <v>0</v>
      </c>
      <c r="Y18" s="25">
        <f t="shared" si="6"/>
        <v>0</v>
      </c>
      <c r="Z18" s="25">
        <f t="shared" si="6"/>
        <v>0</v>
      </c>
      <c r="AA18" s="25">
        <f t="shared" si="6"/>
        <v>0</v>
      </c>
    </row>
    <row r="19" spans="1:27" s="35" customFormat="1" ht="29.25" customHeight="1">
      <c r="A19" s="33" t="s">
        <v>16</v>
      </c>
      <c r="B19" s="33"/>
      <c r="C19" s="34">
        <f t="shared" ref="C19:AA19" si="7">+C15-C17-C18</f>
        <v>0</v>
      </c>
      <c r="D19" s="34">
        <f t="shared" si="7"/>
        <v>0</v>
      </c>
      <c r="E19" s="34">
        <f t="shared" si="7"/>
        <v>0</v>
      </c>
      <c r="F19" s="34">
        <f t="shared" si="7"/>
        <v>0</v>
      </c>
      <c r="G19" s="34">
        <f t="shared" si="7"/>
        <v>0</v>
      </c>
      <c r="H19" s="34">
        <f t="shared" si="7"/>
        <v>0</v>
      </c>
      <c r="I19" s="34">
        <f t="shared" si="7"/>
        <v>0</v>
      </c>
      <c r="J19" s="34">
        <f t="shared" si="7"/>
        <v>0</v>
      </c>
      <c r="K19" s="34">
        <f t="shared" si="7"/>
        <v>0</v>
      </c>
      <c r="L19" s="34">
        <f t="shared" si="7"/>
        <v>0</v>
      </c>
      <c r="M19" s="34">
        <f t="shared" si="7"/>
        <v>0</v>
      </c>
      <c r="N19" s="34">
        <f t="shared" si="7"/>
        <v>0</v>
      </c>
      <c r="O19" s="34">
        <f t="shared" si="7"/>
        <v>0</v>
      </c>
      <c r="P19" s="34">
        <f t="shared" si="7"/>
        <v>0</v>
      </c>
      <c r="Q19" s="34">
        <f t="shared" si="7"/>
        <v>0</v>
      </c>
      <c r="R19" s="34">
        <f t="shared" si="7"/>
        <v>0</v>
      </c>
      <c r="S19" s="34">
        <f t="shared" si="7"/>
        <v>0</v>
      </c>
      <c r="T19" s="34">
        <f t="shared" si="7"/>
        <v>0</v>
      </c>
      <c r="U19" s="34">
        <f t="shared" si="7"/>
        <v>0</v>
      </c>
      <c r="V19" s="34">
        <f t="shared" si="7"/>
        <v>0</v>
      </c>
      <c r="W19" s="34">
        <f t="shared" si="7"/>
        <v>0</v>
      </c>
      <c r="X19" s="34">
        <f t="shared" si="7"/>
        <v>0</v>
      </c>
      <c r="Y19" s="34">
        <f t="shared" si="7"/>
        <v>0</v>
      </c>
      <c r="Z19" s="34">
        <f t="shared" si="7"/>
        <v>0</v>
      </c>
      <c r="AA19" s="34">
        <f t="shared" si="7"/>
        <v>0</v>
      </c>
    </row>
    <row r="20" spans="1:27" ht="18" customHeight="1">
      <c r="A20" s="10"/>
      <c r="B20" s="10"/>
      <c r="C20" s="36"/>
      <c r="D20" s="36"/>
      <c r="E20" s="36"/>
      <c r="F20" s="36"/>
      <c r="G20" s="11"/>
      <c r="H20" s="11"/>
      <c r="I20" s="11"/>
      <c r="J20" s="11"/>
      <c r="K20" s="11"/>
    </row>
    <row r="21" spans="1:27" ht="18" customHeight="1">
      <c r="A21" s="10" t="s">
        <v>17</v>
      </c>
      <c r="B21" s="10"/>
      <c r="C21" s="11">
        <f>+C22-C23</f>
        <v>0</v>
      </c>
      <c r="D21" s="11">
        <f>+D22-D23</f>
        <v>0</v>
      </c>
      <c r="E21" s="11">
        <f>+E22-E23</f>
        <v>0</v>
      </c>
      <c r="F21" s="11">
        <f>+F22-F23</f>
        <v>0</v>
      </c>
      <c r="G21" s="11">
        <f>+G22-G23</f>
        <v>0</v>
      </c>
      <c r="H21" s="11"/>
      <c r="I21" s="11"/>
      <c r="J21" s="11"/>
      <c r="K21" s="11"/>
      <c r="L21" s="11"/>
      <c r="M21" s="11"/>
      <c r="N21" s="11"/>
      <c r="O21" s="11"/>
      <c r="P21" s="11"/>
      <c r="Q21" s="11"/>
      <c r="R21" s="11"/>
      <c r="S21" s="11"/>
      <c r="T21" s="11"/>
      <c r="U21" s="11"/>
      <c r="V21" s="11"/>
      <c r="W21" s="11"/>
      <c r="X21" s="11"/>
      <c r="Y21" s="11"/>
      <c r="Z21" s="11"/>
      <c r="AA21" s="11"/>
    </row>
    <row r="22" spans="1:27" ht="18" customHeight="1">
      <c r="A22" s="5" t="s">
        <v>18</v>
      </c>
      <c r="B22" s="32">
        <v>0.22</v>
      </c>
      <c r="C22" s="37">
        <f>-C47*$B$22</f>
        <v>0</v>
      </c>
      <c r="D22" s="37">
        <f>-D47*$B$22+C22</f>
        <v>0</v>
      </c>
      <c r="E22" s="37">
        <f>E47*$B$22</f>
        <v>0</v>
      </c>
      <c r="F22" s="37">
        <f>F47*$B$22</f>
        <v>0</v>
      </c>
      <c r="G22" s="37">
        <f>G47*$B$22</f>
        <v>0</v>
      </c>
      <c r="H22" s="37"/>
      <c r="I22" s="37"/>
      <c r="J22" s="37"/>
      <c r="K22" s="37"/>
      <c r="L22" s="37"/>
      <c r="M22" s="37"/>
      <c r="N22" s="37"/>
      <c r="O22" s="37"/>
      <c r="P22" s="37"/>
      <c r="Q22" s="37"/>
      <c r="R22" s="37"/>
      <c r="S22" s="37"/>
      <c r="T22" s="37"/>
      <c r="U22" s="37"/>
      <c r="V22" s="37"/>
      <c r="W22" s="37"/>
      <c r="X22" s="37"/>
      <c r="Y22" s="37"/>
      <c r="Z22" s="37"/>
      <c r="AA22" s="37"/>
    </row>
    <row r="23" spans="1:27" ht="18" customHeight="1">
      <c r="A23" s="5" t="s">
        <v>19</v>
      </c>
      <c r="B23" s="32">
        <v>0.22</v>
      </c>
      <c r="C23" s="37">
        <f>+(C3-C6)*$B$23</f>
        <v>0</v>
      </c>
      <c r="D23" s="37">
        <f>+(D3-D6)*$B$23</f>
        <v>0</v>
      </c>
      <c r="E23" s="37">
        <f>$D$22/3</f>
        <v>0</v>
      </c>
      <c r="F23" s="37">
        <f>$D$22/3</f>
        <v>0</v>
      </c>
      <c r="G23" s="37">
        <f>$D$22/3</f>
        <v>0</v>
      </c>
      <c r="H23" s="37"/>
      <c r="I23" s="37"/>
      <c r="J23" s="37"/>
      <c r="K23" s="37"/>
      <c r="L23" s="37"/>
      <c r="M23" s="37"/>
      <c r="N23" s="37"/>
      <c r="O23" s="37"/>
      <c r="P23" s="37"/>
      <c r="Q23" s="37"/>
      <c r="R23" s="37"/>
      <c r="S23" s="37"/>
      <c r="T23" s="37"/>
      <c r="U23" s="37"/>
      <c r="V23" s="37"/>
      <c r="W23" s="37"/>
      <c r="X23" s="37"/>
      <c r="Y23" s="37"/>
      <c r="Z23" s="37"/>
      <c r="AA23" s="37"/>
    </row>
    <row r="24" spans="1:27" ht="18" customHeight="1">
      <c r="A24" s="5" t="s">
        <v>20</v>
      </c>
      <c r="B24" s="38"/>
      <c r="C24" s="37">
        <f>+C22-C23</f>
        <v>0</v>
      </c>
      <c r="D24" s="37">
        <f>+D22-D23</f>
        <v>0</v>
      </c>
      <c r="E24" s="37">
        <f>+D24-E23</f>
        <v>0</v>
      </c>
      <c r="F24" s="37">
        <f>+E24-F23</f>
        <v>0</v>
      </c>
      <c r="G24" s="37">
        <f>+F24-G23</f>
        <v>0</v>
      </c>
      <c r="H24" s="37"/>
      <c r="I24" s="37"/>
      <c r="J24" s="37"/>
      <c r="K24" s="37"/>
      <c r="L24" s="37"/>
      <c r="M24" s="37"/>
      <c r="N24" s="37"/>
      <c r="O24" s="37"/>
      <c r="P24" s="37"/>
      <c r="Q24" s="37"/>
      <c r="R24" s="37"/>
      <c r="S24" s="37"/>
      <c r="T24" s="37"/>
      <c r="U24" s="37"/>
      <c r="V24" s="37"/>
      <c r="W24" s="37"/>
      <c r="X24" s="37"/>
      <c r="Y24" s="37"/>
      <c r="Z24" s="37"/>
      <c r="AA24" s="37"/>
    </row>
    <row r="25" spans="1:27" ht="18" customHeight="1">
      <c r="A25" s="10"/>
      <c r="B25" s="10"/>
      <c r="C25" s="36"/>
      <c r="D25" s="36"/>
      <c r="E25" s="36"/>
      <c r="F25" s="36"/>
      <c r="G25" s="11"/>
      <c r="H25" s="11"/>
      <c r="I25" s="11"/>
      <c r="J25" s="11"/>
      <c r="K25" s="11"/>
    </row>
    <row r="26" spans="1:27" ht="18" customHeight="1">
      <c r="A26" s="10"/>
      <c r="B26" s="10"/>
      <c r="C26" s="36"/>
      <c r="D26" s="36"/>
      <c r="E26" s="36"/>
      <c r="F26" s="36"/>
      <c r="G26" s="11"/>
      <c r="H26" s="11"/>
      <c r="I26" s="11"/>
      <c r="J26" s="11"/>
      <c r="K26" s="11"/>
    </row>
    <row r="27" spans="1:27" s="40" customFormat="1" ht="26.25">
      <c r="A27" s="39" t="s">
        <v>21</v>
      </c>
    </row>
    <row r="28" spans="1:27" ht="33" customHeight="1">
      <c r="A28" s="10" t="s">
        <v>3</v>
      </c>
      <c r="C28" s="9">
        <v>1</v>
      </c>
      <c r="D28" s="9">
        <v>2</v>
      </c>
      <c r="E28" s="9">
        <v>3</v>
      </c>
      <c r="F28" s="9">
        <v>4</v>
      </c>
      <c r="G28" s="9">
        <v>5</v>
      </c>
      <c r="H28" s="9">
        <v>6</v>
      </c>
      <c r="I28" s="9">
        <v>7</v>
      </c>
      <c r="J28" s="9">
        <v>8</v>
      </c>
      <c r="K28" s="9">
        <v>9</v>
      </c>
      <c r="L28" s="9">
        <v>10</v>
      </c>
      <c r="M28" s="9">
        <v>11</v>
      </c>
      <c r="N28" s="9">
        <v>12</v>
      </c>
      <c r="O28" s="9">
        <v>13</v>
      </c>
      <c r="P28" s="9">
        <v>14</v>
      </c>
      <c r="Q28" s="9">
        <v>15</v>
      </c>
      <c r="R28" s="9">
        <v>16</v>
      </c>
      <c r="S28" s="9">
        <v>17</v>
      </c>
      <c r="T28" s="9">
        <v>18</v>
      </c>
      <c r="U28" s="9">
        <v>19</v>
      </c>
      <c r="V28" s="9">
        <v>20</v>
      </c>
      <c r="W28" s="9">
        <v>21</v>
      </c>
      <c r="X28" s="9">
        <v>22</v>
      </c>
      <c r="Y28" s="9">
        <v>23</v>
      </c>
      <c r="Z28" s="9">
        <v>24</v>
      </c>
      <c r="AA28" s="9">
        <v>25</v>
      </c>
    </row>
    <row r="29" spans="1:27" s="40" customFormat="1" ht="21">
      <c r="A29" s="41" t="s">
        <v>22</v>
      </c>
      <c r="C29" s="42"/>
      <c r="D29" s="42"/>
      <c r="E29" s="42"/>
      <c r="F29" s="42"/>
      <c r="G29" s="42"/>
      <c r="H29" s="42"/>
      <c r="I29" s="42"/>
      <c r="J29" s="42"/>
      <c r="K29" s="42"/>
      <c r="L29" s="42"/>
      <c r="M29" s="42"/>
      <c r="N29" s="42"/>
      <c r="O29" s="42"/>
      <c r="P29" s="42"/>
      <c r="Q29" s="42"/>
      <c r="R29" s="42"/>
      <c r="S29" s="42"/>
      <c r="T29" s="42"/>
      <c r="U29" s="42"/>
      <c r="V29" s="42"/>
      <c r="W29" s="42"/>
      <c r="X29" s="42"/>
      <c r="Y29" s="42"/>
      <c r="Z29" s="42"/>
      <c r="AA29" s="42"/>
    </row>
    <row r="30" spans="1:27" s="40" customFormat="1" ht="21">
      <c r="A30" s="40" t="s">
        <v>23</v>
      </c>
      <c r="C30" s="42">
        <f>-Piano_Economico_Finanziario!C47</f>
        <v>0</v>
      </c>
      <c r="D30" s="42">
        <f>-Piano_Economico_Finanziario!D47+C30</f>
        <v>0</v>
      </c>
      <c r="E30" s="42">
        <f>D30-E47-Piano_Economico_Finanziario!E12</f>
        <v>0</v>
      </c>
      <c r="F30" s="42">
        <f>E30-F47-Piano_Economico_Finanziario!F12</f>
        <v>0</v>
      </c>
      <c r="G30" s="42">
        <f>F30-G47-Piano_Economico_Finanziario!G12</f>
        <v>0</v>
      </c>
      <c r="H30" s="42">
        <f>G30-H47-Piano_Economico_Finanziario!H12</f>
        <v>0</v>
      </c>
      <c r="I30" s="42">
        <f>H30-I47-Piano_Economico_Finanziario!I12</f>
        <v>0</v>
      </c>
      <c r="J30" s="42">
        <f>I30-J47-Piano_Economico_Finanziario!J12</f>
        <v>0</v>
      </c>
      <c r="K30" s="42">
        <f>J30-K47-Piano_Economico_Finanziario!K12</f>
        <v>0</v>
      </c>
      <c r="L30" s="42">
        <f>K30-L47-Piano_Economico_Finanziario!L12</f>
        <v>0</v>
      </c>
      <c r="M30" s="42">
        <f>L30-M47-Piano_Economico_Finanziario!M12</f>
        <v>0</v>
      </c>
      <c r="N30" s="42">
        <f>M30-N47-Piano_Economico_Finanziario!N12</f>
        <v>0</v>
      </c>
      <c r="O30" s="42">
        <f>N30-O47-Piano_Economico_Finanziario!O12</f>
        <v>0</v>
      </c>
      <c r="P30" s="42">
        <f>O30-P47-Piano_Economico_Finanziario!P12</f>
        <v>0</v>
      </c>
      <c r="Q30" s="42">
        <f>P30-Q47-Piano_Economico_Finanziario!Q12</f>
        <v>0</v>
      </c>
      <c r="R30" s="42">
        <f>Q30-R47-Piano_Economico_Finanziario!R12</f>
        <v>0</v>
      </c>
      <c r="S30" s="42">
        <f>R30-S47-Piano_Economico_Finanziario!S12</f>
        <v>0</v>
      </c>
      <c r="T30" s="42">
        <f>S30-T47-Piano_Economico_Finanziario!T12</f>
        <v>0</v>
      </c>
      <c r="U30" s="42">
        <f>T30-U47-Piano_Economico_Finanziario!U12</f>
        <v>0</v>
      </c>
      <c r="V30" s="42">
        <f>U30-V47-Piano_Economico_Finanziario!V12</f>
        <v>0</v>
      </c>
      <c r="W30" s="42">
        <f>V30-W47-Piano_Economico_Finanziario!W12</f>
        <v>0</v>
      </c>
      <c r="X30" s="42">
        <f>W30-X47-Piano_Economico_Finanziario!X12</f>
        <v>0</v>
      </c>
      <c r="Y30" s="42">
        <f>X30-Y47-Piano_Economico_Finanziario!Y12</f>
        <v>0</v>
      </c>
      <c r="Z30" s="42">
        <f>Y30-Z47-Piano_Economico_Finanziario!Z12</f>
        <v>0</v>
      </c>
      <c r="AA30" s="42">
        <f>Z30-AA47-Piano_Economico_Finanziario!AA12</f>
        <v>0</v>
      </c>
    </row>
    <row r="31" spans="1:27" s="40" customFormat="1" ht="21">
      <c r="A31" s="40" t="s">
        <v>24</v>
      </c>
      <c r="C31" s="42">
        <f>Piano_Economico_Finanziario!C24</f>
        <v>0</v>
      </c>
      <c r="D31" s="42">
        <f>Piano_Economico_Finanziario!D24</f>
        <v>0</v>
      </c>
      <c r="E31" s="42">
        <f>Piano_Economico_Finanziario!E24</f>
        <v>0</v>
      </c>
      <c r="F31" s="42">
        <f>Piano_Economico_Finanziario!F24</f>
        <v>0</v>
      </c>
      <c r="G31" s="42">
        <f>Piano_Economico_Finanziario!G24</f>
        <v>0</v>
      </c>
      <c r="H31" s="42"/>
      <c r="I31" s="42"/>
      <c r="J31" s="42"/>
      <c r="K31" s="42"/>
      <c r="L31" s="42"/>
      <c r="M31" s="42"/>
      <c r="N31" s="42"/>
      <c r="O31" s="42"/>
      <c r="P31" s="42"/>
      <c r="Q31" s="42"/>
      <c r="R31" s="42"/>
      <c r="S31" s="42"/>
      <c r="T31" s="42"/>
      <c r="U31" s="42"/>
      <c r="V31" s="42"/>
      <c r="W31" s="42"/>
      <c r="X31" s="42"/>
      <c r="Y31" s="42"/>
      <c r="Z31" s="42"/>
      <c r="AA31" s="42"/>
    </row>
    <row r="32" spans="1:27" s="40" customFormat="1" ht="21">
      <c r="A32" s="41" t="s">
        <v>25</v>
      </c>
      <c r="C32" s="43">
        <f t="shared" ref="C32:AA32" si="8">C41-C30-C31</f>
        <v>0</v>
      </c>
      <c r="D32" s="43">
        <f t="shared" si="8"/>
        <v>0</v>
      </c>
      <c r="E32" s="43">
        <f t="shared" si="8"/>
        <v>0</v>
      </c>
      <c r="F32" s="43">
        <f t="shared" si="8"/>
        <v>0</v>
      </c>
      <c r="G32" s="43">
        <f t="shared" si="8"/>
        <v>0</v>
      </c>
      <c r="H32" s="43">
        <f t="shared" si="8"/>
        <v>0</v>
      </c>
      <c r="I32" s="43">
        <f t="shared" si="8"/>
        <v>0</v>
      </c>
      <c r="J32" s="43">
        <f t="shared" si="8"/>
        <v>0</v>
      </c>
      <c r="K32" s="43">
        <f t="shared" si="8"/>
        <v>0</v>
      </c>
      <c r="L32" s="43">
        <f t="shared" si="8"/>
        <v>0</v>
      </c>
      <c r="M32" s="43">
        <f t="shared" si="8"/>
        <v>0</v>
      </c>
      <c r="N32" s="43">
        <f t="shared" si="8"/>
        <v>0</v>
      </c>
      <c r="O32" s="43">
        <f t="shared" si="8"/>
        <v>0</v>
      </c>
      <c r="P32" s="43">
        <f t="shared" si="8"/>
        <v>0</v>
      </c>
      <c r="Q32" s="43">
        <f t="shared" si="8"/>
        <v>0</v>
      </c>
      <c r="R32" s="43">
        <f t="shared" si="8"/>
        <v>0</v>
      </c>
      <c r="S32" s="43">
        <f t="shared" si="8"/>
        <v>0</v>
      </c>
      <c r="T32" s="43">
        <f t="shared" si="8"/>
        <v>0</v>
      </c>
      <c r="U32" s="43">
        <f t="shared" si="8"/>
        <v>0</v>
      </c>
      <c r="V32" s="43">
        <f t="shared" si="8"/>
        <v>0</v>
      </c>
      <c r="W32" s="43">
        <f t="shared" si="8"/>
        <v>0</v>
      </c>
      <c r="X32" s="43">
        <f t="shared" si="8"/>
        <v>0</v>
      </c>
      <c r="Y32" s="43">
        <f t="shared" si="8"/>
        <v>0</v>
      </c>
      <c r="Z32" s="43">
        <f t="shared" si="8"/>
        <v>0</v>
      </c>
      <c r="AA32" s="43">
        <f t="shared" si="8"/>
        <v>0</v>
      </c>
    </row>
    <row r="33" spans="1:27" s="40" customFormat="1" ht="21">
      <c r="A33" s="18" t="s">
        <v>26</v>
      </c>
      <c r="C33" s="44">
        <f t="shared" ref="C33:AA33" si="9">SUM(C30:C32)</f>
        <v>0</v>
      </c>
      <c r="D33" s="44">
        <f t="shared" si="9"/>
        <v>0</v>
      </c>
      <c r="E33" s="44">
        <f t="shared" si="9"/>
        <v>0</v>
      </c>
      <c r="F33" s="44">
        <f t="shared" si="9"/>
        <v>0</v>
      </c>
      <c r="G33" s="44">
        <f t="shared" si="9"/>
        <v>0</v>
      </c>
      <c r="H33" s="44">
        <f t="shared" si="9"/>
        <v>0</v>
      </c>
      <c r="I33" s="44">
        <f t="shared" si="9"/>
        <v>0</v>
      </c>
      <c r="J33" s="44">
        <f t="shared" si="9"/>
        <v>0</v>
      </c>
      <c r="K33" s="44">
        <f t="shared" si="9"/>
        <v>0</v>
      </c>
      <c r="L33" s="44">
        <f t="shared" si="9"/>
        <v>0</v>
      </c>
      <c r="M33" s="44">
        <f t="shared" si="9"/>
        <v>0</v>
      </c>
      <c r="N33" s="44">
        <f t="shared" si="9"/>
        <v>0</v>
      </c>
      <c r="O33" s="44">
        <f t="shared" si="9"/>
        <v>0</v>
      </c>
      <c r="P33" s="44">
        <f t="shared" si="9"/>
        <v>0</v>
      </c>
      <c r="Q33" s="44">
        <f t="shared" si="9"/>
        <v>0</v>
      </c>
      <c r="R33" s="44">
        <f t="shared" si="9"/>
        <v>0</v>
      </c>
      <c r="S33" s="44">
        <f t="shared" si="9"/>
        <v>0</v>
      </c>
      <c r="T33" s="44">
        <f t="shared" si="9"/>
        <v>0</v>
      </c>
      <c r="U33" s="44">
        <f t="shared" si="9"/>
        <v>0</v>
      </c>
      <c r="V33" s="44">
        <f t="shared" si="9"/>
        <v>0</v>
      </c>
      <c r="W33" s="44">
        <f t="shared" si="9"/>
        <v>0</v>
      </c>
      <c r="X33" s="44">
        <f t="shared" si="9"/>
        <v>0</v>
      </c>
      <c r="Y33" s="44">
        <f t="shared" si="9"/>
        <v>0</v>
      </c>
      <c r="Z33" s="44">
        <f t="shared" si="9"/>
        <v>0</v>
      </c>
      <c r="AA33" s="44">
        <f t="shared" si="9"/>
        <v>0</v>
      </c>
    </row>
    <row r="34" spans="1:27" s="40" customFormat="1" ht="21">
      <c r="C34" s="42"/>
      <c r="D34" s="42"/>
      <c r="E34" s="42"/>
      <c r="F34" s="42"/>
      <c r="G34" s="42"/>
      <c r="H34" s="42"/>
      <c r="I34" s="42"/>
      <c r="J34" s="42"/>
      <c r="K34" s="42"/>
      <c r="L34" s="42"/>
      <c r="M34" s="42"/>
      <c r="N34" s="42"/>
      <c r="O34" s="42"/>
      <c r="P34" s="42"/>
      <c r="Q34" s="42"/>
      <c r="R34" s="42"/>
      <c r="S34" s="42"/>
      <c r="T34" s="42"/>
      <c r="U34" s="42"/>
      <c r="V34" s="42"/>
      <c r="W34" s="42"/>
      <c r="X34" s="42"/>
      <c r="Y34" s="42"/>
      <c r="Z34" s="42"/>
      <c r="AA34" s="42"/>
    </row>
    <row r="35" spans="1:27" s="40" customFormat="1" ht="21">
      <c r="A35" s="41" t="s">
        <v>27</v>
      </c>
      <c r="C35" s="42"/>
      <c r="D35" s="42"/>
      <c r="E35" s="42"/>
      <c r="F35" s="42"/>
      <c r="G35" s="42"/>
      <c r="H35" s="42"/>
      <c r="I35" s="42"/>
      <c r="J35" s="42"/>
      <c r="K35" s="42"/>
      <c r="L35" s="42"/>
      <c r="M35" s="42"/>
      <c r="N35" s="42"/>
      <c r="O35" s="42"/>
      <c r="P35" s="42"/>
      <c r="Q35" s="42"/>
      <c r="R35" s="42"/>
      <c r="S35" s="42"/>
      <c r="T35" s="42"/>
      <c r="U35" s="42"/>
      <c r="V35" s="42"/>
      <c r="W35" s="42"/>
      <c r="X35" s="42"/>
      <c r="Y35" s="42"/>
      <c r="Z35" s="42"/>
      <c r="AA35" s="42"/>
    </row>
    <row r="36" spans="1:27" s="40" customFormat="1" ht="21">
      <c r="A36" s="40" t="s">
        <v>28</v>
      </c>
      <c r="C36" s="42">
        <f>Piano_Economico_Finanziario!C51</f>
        <v>0</v>
      </c>
      <c r="D36" s="42">
        <f>Piano_Economico_Finanziario!D51</f>
        <v>0</v>
      </c>
      <c r="E36" s="42">
        <f>C36</f>
        <v>0</v>
      </c>
      <c r="F36" s="42">
        <f t="shared" ref="F36:AA36" si="10">E36</f>
        <v>0</v>
      </c>
      <c r="G36" s="42">
        <f t="shared" si="10"/>
        <v>0</v>
      </c>
      <c r="H36" s="42">
        <f t="shared" si="10"/>
        <v>0</v>
      </c>
      <c r="I36" s="42">
        <f t="shared" si="10"/>
        <v>0</v>
      </c>
      <c r="J36" s="42">
        <f t="shared" si="10"/>
        <v>0</v>
      </c>
      <c r="K36" s="42">
        <f t="shared" si="10"/>
        <v>0</v>
      </c>
      <c r="L36" s="42">
        <f t="shared" si="10"/>
        <v>0</v>
      </c>
      <c r="M36" s="42">
        <f t="shared" si="10"/>
        <v>0</v>
      </c>
      <c r="N36" s="42">
        <f t="shared" si="10"/>
        <v>0</v>
      </c>
      <c r="O36" s="42">
        <f t="shared" si="10"/>
        <v>0</v>
      </c>
      <c r="P36" s="42">
        <f t="shared" si="10"/>
        <v>0</v>
      </c>
      <c r="Q36" s="42">
        <f t="shared" si="10"/>
        <v>0</v>
      </c>
      <c r="R36" s="42">
        <f t="shared" si="10"/>
        <v>0</v>
      </c>
      <c r="S36" s="42">
        <f t="shared" si="10"/>
        <v>0</v>
      </c>
      <c r="T36" s="42">
        <f t="shared" si="10"/>
        <v>0</v>
      </c>
      <c r="U36" s="42">
        <f t="shared" si="10"/>
        <v>0</v>
      </c>
      <c r="V36" s="42">
        <f t="shared" si="10"/>
        <v>0</v>
      </c>
      <c r="W36" s="42">
        <f t="shared" si="10"/>
        <v>0</v>
      </c>
      <c r="X36" s="42">
        <f t="shared" si="10"/>
        <v>0</v>
      </c>
      <c r="Y36" s="42">
        <f t="shared" si="10"/>
        <v>0</v>
      </c>
      <c r="Z36" s="42">
        <f t="shared" si="10"/>
        <v>0</v>
      </c>
      <c r="AA36" s="42">
        <f t="shared" si="10"/>
        <v>0</v>
      </c>
    </row>
    <row r="37" spans="1:27" s="40" customFormat="1" ht="21">
      <c r="A37" s="40" t="s">
        <v>29</v>
      </c>
      <c r="C37" s="42">
        <f>Piano_Economico_Finanziario!C53</f>
        <v>0</v>
      </c>
      <c r="D37" s="42">
        <f>Piano_Economico_Finanziario!D53</f>
        <v>0</v>
      </c>
      <c r="E37" s="42"/>
      <c r="F37" s="42"/>
      <c r="G37" s="42"/>
      <c r="H37" s="42"/>
      <c r="I37" s="42"/>
      <c r="J37" s="42"/>
      <c r="K37" s="42"/>
      <c r="L37" s="42"/>
      <c r="M37" s="42"/>
      <c r="N37" s="42"/>
      <c r="O37" s="42"/>
      <c r="P37" s="42"/>
      <c r="Q37" s="42"/>
      <c r="R37" s="42"/>
      <c r="S37" s="42"/>
      <c r="T37" s="42"/>
      <c r="U37" s="42"/>
      <c r="V37" s="42"/>
      <c r="W37" s="42"/>
      <c r="X37" s="42"/>
      <c r="Y37" s="42"/>
      <c r="Z37" s="42"/>
      <c r="AA37" s="42"/>
    </row>
    <row r="38" spans="1:27" s="40" customFormat="1" ht="21">
      <c r="A38" s="40" t="s">
        <v>30</v>
      </c>
      <c r="C38" s="42">
        <f>Piano_Economico_Finanziario!C19</f>
        <v>0</v>
      </c>
      <c r="D38" s="42">
        <f>Piano_Economico_Finanziario!D19</f>
        <v>0</v>
      </c>
      <c r="E38" s="42">
        <f>Piano_Economico_Finanziario!E19+C38</f>
        <v>0</v>
      </c>
      <c r="F38" s="42">
        <f>Piano_Economico_Finanziario!F19+E38</f>
        <v>0</v>
      </c>
      <c r="G38" s="42">
        <f>Piano_Economico_Finanziario!G19+F38</f>
        <v>0</v>
      </c>
      <c r="H38" s="42">
        <f>Piano_Economico_Finanziario!H19+G38</f>
        <v>0</v>
      </c>
      <c r="I38" s="42">
        <f>Piano_Economico_Finanziario!I19+H38</f>
        <v>0</v>
      </c>
      <c r="J38" s="42">
        <f>Piano_Economico_Finanziario!J19+I38</f>
        <v>0</v>
      </c>
      <c r="K38" s="42">
        <f>Piano_Economico_Finanziario!K19+J38</f>
        <v>0</v>
      </c>
      <c r="L38" s="42">
        <f>Piano_Economico_Finanziario!L19+K38</f>
        <v>0</v>
      </c>
      <c r="M38" s="42">
        <f>Piano_Economico_Finanziario!M19+L38</f>
        <v>0</v>
      </c>
      <c r="N38" s="42">
        <f>Piano_Economico_Finanziario!N19+M38</f>
        <v>0</v>
      </c>
      <c r="O38" s="42">
        <f>Piano_Economico_Finanziario!O19+N38</f>
        <v>0</v>
      </c>
      <c r="P38" s="42">
        <f>Piano_Economico_Finanziario!P19+O38</f>
        <v>0</v>
      </c>
      <c r="Q38" s="42">
        <f>Piano_Economico_Finanziario!Q19+P38</f>
        <v>0</v>
      </c>
      <c r="R38" s="42">
        <f>Piano_Economico_Finanziario!R19+Q38</f>
        <v>0</v>
      </c>
      <c r="S38" s="42">
        <f>Piano_Economico_Finanziario!S19+R38</f>
        <v>0</v>
      </c>
      <c r="T38" s="42">
        <f>Piano_Economico_Finanziario!T19+S38</f>
        <v>0</v>
      </c>
      <c r="U38" s="42">
        <f>Piano_Economico_Finanziario!U19+T38</f>
        <v>0</v>
      </c>
      <c r="V38" s="42">
        <f>Piano_Economico_Finanziario!V19+U38</f>
        <v>0</v>
      </c>
      <c r="W38" s="42">
        <f>Piano_Economico_Finanziario!W19+V38</f>
        <v>0</v>
      </c>
      <c r="X38" s="42">
        <f>Piano_Economico_Finanziario!X19+W38</f>
        <v>0</v>
      </c>
      <c r="Y38" s="42">
        <f>Piano_Economico_Finanziario!Y19+X38</f>
        <v>0</v>
      </c>
      <c r="Z38" s="42">
        <f>Piano_Economico_Finanziario!Z19+Y38</f>
        <v>0</v>
      </c>
      <c r="AA38" s="42">
        <f>Piano_Economico_Finanziario!AA19+Z38</f>
        <v>0</v>
      </c>
    </row>
    <row r="39" spans="1:27" s="40" customFormat="1" ht="21">
      <c r="A39" s="40" t="s">
        <v>31</v>
      </c>
      <c r="C39" s="42"/>
      <c r="D39" s="42"/>
      <c r="E39" s="42"/>
      <c r="F39" s="42"/>
      <c r="G39" s="42"/>
      <c r="H39" s="42"/>
      <c r="I39" s="42"/>
      <c r="J39" s="42"/>
      <c r="K39" s="42"/>
      <c r="L39" s="42"/>
      <c r="M39" s="42"/>
      <c r="N39" s="42"/>
      <c r="O39" s="42"/>
      <c r="P39" s="42"/>
      <c r="Q39" s="42"/>
      <c r="R39" s="42"/>
      <c r="S39" s="42"/>
      <c r="T39" s="42"/>
      <c r="U39" s="42"/>
      <c r="V39" s="42"/>
      <c r="W39" s="42"/>
      <c r="X39" s="42"/>
      <c r="Y39" s="42"/>
      <c r="Z39" s="42"/>
      <c r="AA39" s="42"/>
    </row>
    <row r="40" spans="1:27" s="40" customFormat="1" ht="21">
      <c r="A40" s="40" t="s">
        <v>32</v>
      </c>
      <c r="C40" s="42">
        <f>-Piano_Economico_Finanziario!C85</f>
        <v>0</v>
      </c>
      <c r="D40" s="42">
        <f>-Piano_Economico_Finanziario!D85</f>
        <v>0</v>
      </c>
      <c r="E40" s="42">
        <f>-Piano_Economico_Finanziario!E85</f>
        <v>0</v>
      </c>
      <c r="F40" s="42">
        <f>-Piano_Economico_Finanziario!F85</f>
        <v>0</v>
      </c>
      <c r="G40" s="42">
        <f>-Piano_Economico_Finanziario!G85</f>
        <v>0</v>
      </c>
      <c r="H40" s="42">
        <f>-Piano_Economico_Finanziario!H85</f>
        <v>0</v>
      </c>
      <c r="I40" s="42">
        <f>-Piano_Economico_Finanziario!I85</f>
        <v>0</v>
      </c>
      <c r="J40" s="42">
        <f>-Piano_Economico_Finanziario!J85</f>
        <v>0</v>
      </c>
      <c r="K40" s="42">
        <f>-Piano_Economico_Finanziario!K85</f>
        <v>0</v>
      </c>
      <c r="L40" s="42">
        <f>-Piano_Economico_Finanziario!L85</f>
        <v>0</v>
      </c>
      <c r="M40" s="42">
        <f>-Piano_Economico_Finanziario!M85</f>
        <v>0</v>
      </c>
      <c r="N40" s="42">
        <f>-Piano_Economico_Finanziario!N85</f>
        <v>0</v>
      </c>
      <c r="O40" s="42">
        <f>-Piano_Economico_Finanziario!O85</f>
        <v>0</v>
      </c>
      <c r="P40" s="42">
        <f>-Piano_Economico_Finanziario!P85</f>
        <v>0</v>
      </c>
      <c r="Q40" s="42">
        <f>-Piano_Economico_Finanziario!Q85</f>
        <v>0</v>
      </c>
      <c r="R40" s="42">
        <f>-Piano_Economico_Finanziario!R85</f>
        <v>0</v>
      </c>
      <c r="S40" s="42">
        <f>-Piano_Economico_Finanziario!S85</f>
        <v>0</v>
      </c>
      <c r="T40" s="42">
        <f>-Piano_Economico_Finanziario!T85</f>
        <v>0</v>
      </c>
      <c r="U40" s="42">
        <f>-Piano_Economico_Finanziario!U85</f>
        <v>0</v>
      </c>
      <c r="V40" s="42">
        <f>-Piano_Economico_Finanziario!V85</f>
        <v>0</v>
      </c>
      <c r="W40" s="42">
        <f>-Piano_Economico_Finanziario!W85</f>
        <v>0</v>
      </c>
      <c r="X40" s="42">
        <f>-Piano_Economico_Finanziario!X85</f>
        <v>0</v>
      </c>
      <c r="Y40" s="42">
        <f>-Piano_Economico_Finanziario!Y85</f>
        <v>0</v>
      </c>
      <c r="Z40" s="42">
        <f>-Piano_Economico_Finanziario!Z85</f>
        <v>0</v>
      </c>
      <c r="AA40" s="42">
        <f>-Piano_Economico_Finanziario!AA85</f>
        <v>0</v>
      </c>
    </row>
    <row r="41" spans="1:27" s="40" customFormat="1" ht="21">
      <c r="A41" s="18" t="s">
        <v>33</v>
      </c>
      <c r="C41" s="44">
        <f t="shared" ref="C41:AA41" si="11">SUM(C36:C40)</f>
        <v>0</v>
      </c>
      <c r="D41" s="44">
        <f t="shared" si="11"/>
        <v>0</v>
      </c>
      <c r="E41" s="44">
        <f t="shared" si="11"/>
        <v>0</v>
      </c>
      <c r="F41" s="44">
        <f t="shared" si="11"/>
        <v>0</v>
      </c>
      <c r="G41" s="44">
        <f t="shared" si="11"/>
        <v>0</v>
      </c>
      <c r="H41" s="44">
        <f t="shared" si="11"/>
        <v>0</v>
      </c>
      <c r="I41" s="44">
        <f t="shared" si="11"/>
        <v>0</v>
      </c>
      <c r="J41" s="44">
        <f t="shared" si="11"/>
        <v>0</v>
      </c>
      <c r="K41" s="44">
        <f t="shared" si="11"/>
        <v>0</v>
      </c>
      <c r="L41" s="44">
        <f t="shared" si="11"/>
        <v>0</v>
      </c>
      <c r="M41" s="44">
        <f t="shared" si="11"/>
        <v>0</v>
      </c>
      <c r="N41" s="44">
        <f t="shared" si="11"/>
        <v>0</v>
      </c>
      <c r="O41" s="44">
        <f t="shared" si="11"/>
        <v>0</v>
      </c>
      <c r="P41" s="44">
        <f t="shared" si="11"/>
        <v>0</v>
      </c>
      <c r="Q41" s="44">
        <f t="shared" si="11"/>
        <v>0</v>
      </c>
      <c r="R41" s="44">
        <f t="shared" si="11"/>
        <v>0</v>
      </c>
      <c r="S41" s="44">
        <f t="shared" si="11"/>
        <v>0</v>
      </c>
      <c r="T41" s="44">
        <f t="shared" si="11"/>
        <v>0</v>
      </c>
      <c r="U41" s="44">
        <f t="shared" si="11"/>
        <v>0</v>
      </c>
      <c r="V41" s="44">
        <f t="shared" si="11"/>
        <v>0</v>
      </c>
      <c r="W41" s="44">
        <f t="shared" si="11"/>
        <v>0</v>
      </c>
      <c r="X41" s="44">
        <f t="shared" si="11"/>
        <v>0</v>
      </c>
      <c r="Y41" s="44">
        <f t="shared" si="11"/>
        <v>0</v>
      </c>
      <c r="Z41" s="44">
        <f t="shared" si="11"/>
        <v>0</v>
      </c>
      <c r="AA41" s="44">
        <f t="shared" si="11"/>
        <v>0</v>
      </c>
    </row>
    <row r="42" spans="1:27" ht="18" customHeight="1">
      <c r="A42" s="10"/>
      <c r="B42" s="10"/>
      <c r="C42" s="36"/>
      <c r="D42" s="36"/>
      <c r="E42" s="36"/>
      <c r="F42" s="36"/>
      <c r="G42" s="11"/>
      <c r="H42" s="11"/>
      <c r="I42" s="11"/>
      <c r="J42" s="11"/>
      <c r="K42" s="11"/>
    </row>
    <row r="43" spans="1:27" ht="18" customHeight="1">
      <c r="C43" s="5"/>
      <c r="D43" s="5"/>
      <c r="E43" s="5"/>
      <c r="K43" s="5"/>
    </row>
    <row r="45" spans="1:27" ht="36.75" customHeight="1">
      <c r="A45" s="45" t="s">
        <v>34</v>
      </c>
      <c r="B45" s="46" t="s">
        <v>3</v>
      </c>
      <c r="C45" s="47">
        <f>C1</f>
        <v>1</v>
      </c>
      <c r="D45" s="47">
        <v>2</v>
      </c>
      <c r="E45" s="47">
        <f t="shared" ref="E45:AA45" si="12">E1</f>
        <v>3</v>
      </c>
      <c r="F45" s="47">
        <f t="shared" si="12"/>
        <v>4</v>
      </c>
      <c r="G45" s="47">
        <f t="shared" si="12"/>
        <v>5</v>
      </c>
      <c r="H45" s="47">
        <f t="shared" si="12"/>
        <v>6</v>
      </c>
      <c r="I45" s="47">
        <f t="shared" si="12"/>
        <v>7</v>
      </c>
      <c r="J45" s="47">
        <f t="shared" si="12"/>
        <v>8</v>
      </c>
      <c r="K45" s="47">
        <f t="shared" si="12"/>
        <v>9</v>
      </c>
      <c r="L45" s="47">
        <f t="shared" si="12"/>
        <v>10</v>
      </c>
      <c r="M45" s="47">
        <f t="shared" si="12"/>
        <v>11</v>
      </c>
      <c r="N45" s="47">
        <f t="shared" si="12"/>
        <v>12</v>
      </c>
      <c r="O45" s="47">
        <f t="shared" si="12"/>
        <v>13</v>
      </c>
      <c r="P45" s="47">
        <f t="shared" si="12"/>
        <v>14</v>
      </c>
      <c r="Q45" s="47">
        <f t="shared" si="12"/>
        <v>15</v>
      </c>
      <c r="R45" s="47">
        <f t="shared" si="12"/>
        <v>16</v>
      </c>
      <c r="S45" s="47">
        <f t="shared" si="12"/>
        <v>17</v>
      </c>
      <c r="T45" s="47">
        <f t="shared" si="12"/>
        <v>18</v>
      </c>
      <c r="U45" s="47">
        <f t="shared" si="12"/>
        <v>19</v>
      </c>
      <c r="V45" s="47">
        <f t="shared" si="12"/>
        <v>20</v>
      </c>
      <c r="W45" s="47">
        <f t="shared" si="12"/>
        <v>21</v>
      </c>
      <c r="X45" s="47">
        <f t="shared" si="12"/>
        <v>22</v>
      </c>
      <c r="Y45" s="47">
        <f t="shared" si="12"/>
        <v>23</v>
      </c>
      <c r="Z45" s="47">
        <f t="shared" si="12"/>
        <v>24</v>
      </c>
      <c r="AA45" s="47">
        <f t="shared" si="12"/>
        <v>25</v>
      </c>
    </row>
    <row r="46" spans="1:27" ht="46.5" customHeight="1">
      <c r="A46" s="48" t="s">
        <v>35</v>
      </c>
      <c r="B46" s="10"/>
      <c r="C46" s="11">
        <f t="shared" ref="C46:AA46" si="13">+C9</f>
        <v>0</v>
      </c>
      <c r="D46" s="11">
        <f t="shared" si="13"/>
        <v>0</v>
      </c>
      <c r="E46" s="11">
        <f t="shared" si="13"/>
        <v>0</v>
      </c>
      <c r="F46" s="11">
        <f t="shared" si="13"/>
        <v>0</v>
      </c>
      <c r="G46" s="11">
        <f t="shared" si="13"/>
        <v>0</v>
      </c>
      <c r="H46" s="11">
        <f t="shared" si="13"/>
        <v>0</v>
      </c>
      <c r="I46" s="11">
        <f t="shared" si="13"/>
        <v>0</v>
      </c>
      <c r="J46" s="11">
        <f t="shared" si="13"/>
        <v>0</v>
      </c>
      <c r="K46" s="11">
        <f t="shared" si="13"/>
        <v>0</v>
      </c>
      <c r="L46" s="11">
        <f t="shared" si="13"/>
        <v>0</v>
      </c>
      <c r="M46" s="11">
        <f t="shared" si="13"/>
        <v>0</v>
      </c>
      <c r="N46" s="11">
        <f t="shared" si="13"/>
        <v>0</v>
      </c>
      <c r="O46" s="11">
        <f t="shared" si="13"/>
        <v>0</v>
      </c>
      <c r="P46" s="11">
        <f t="shared" si="13"/>
        <v>0</v>
      </c>
      <c r="Q46" s="11">
        <f t="shared" si="13"/>
        <v>0</v>
      </c>
      <c r="R46" s="11">
        <f t="shared" si="13"/>
        <v>0</v>
      </c>
      <c r="S46" s="11">
        <f t="shared" si="13"/>
        <v>0</v>
      </c>
      <c r="T46" s="11">
        <f t="shared" si="13"/>
        <v>0</v>
      </c>
      <c r="U46" s="11">
        <f t="shared" si="13"/>
        <v>0</v>
      </c>
      <c r="V46" s="11">
        <f t="shared" si="13"/>
        <v>0</v>
      </c>
      <c r="W46" s="11">
        <f t="shared" si="13"/>
        <v>0</v>
      </c>
      <c r="X46" s="11">
        <f t="shared" si="13"/>
        <v>0</v>
      </c>
      <c r="Y46" s="11">
        <f t="shared" si="13"/>
        <v>0</v>
      </c>
      <c r="Z46" s="11">
        <f t="shared" si="13"/>
        <v>0</v>
      </c>
      <c r="AA46" s="11">
        <f t="shared" si="13"/>
        <v>0</v>
      </c>
    </row>
    <row r="47" spans="1:27" ht="22.5" customHeight="1">
      <c r="A47" s="49" t="s">
        <v>36</v>
      </c>
      <c r="C47" s="50"/>
      <c r="D47" s="50"/>
      <c r="E47" s="50"/>
      <c r="F47" s="50"/>
      <c r="G47" s="50"/>
      <c r="H47" s="50"/>
      <c r="I47" s="50"/>
      <c r="J47" s="50"/>
      <c r="K47" s="50"/>
      <c r="L47" s="50"/>
      <c r="M47" s="50"/>
      <c r="N47" s="50"/>
      <c r="O47" s="50"/>
      <c r="P47" s="50"/>
      <c r="Q47" s="50"/>
      <c r="R47" s="50"/>
      <c r="S47" s="50"/>
      <c r="T47" s="50"/>
      <c r="U47" s="50"/>
      <c r="V47" s="50"/>
      <c r="W47" s="50"/>
      <c r="X47" s="50"/>
      <c r="Y47" s="50"/>
      <c r="Z47" s="50"/>
      <c r="AA47" s="50"/>
    </row>
    <row r="48" spans="1:27" ht="22.5" customHeight="1">
      <c r="A48" s="49" t="s">
        <v>37</v>
      </c>
      <c r="C48" s="6">
        <f t="shared" ref="C48:AA48" si="14">C11</f>
        <v>0</v>
      </c>
      <c r="D48" s="6">
        <f t="shared" si="14"/>
        <v>0</v>
      </c>
      <c r="E48" s="6">
        <f t="shared" si="14"/>
        <v>0</v>
      </c>
      <c r="F48" s="6">
        <f t="shared" si="14"/>
        <v>0</v>
      </c>
      <c r="G48" s="6">
        <f t="shared" si="14"/>
        <v>0</v>
      </c>
      <c r="H48" s="6">
        <f t="shared" si="14"/>
        <v>0</v>
      </c>
      <c r="I48" s="6">
        <f t="shared" si="14"/>
        <v>0</v>
      </c>
      <c r="J48" s="6">
        <f t="shared" si="14"/>
        <v>0</v>
      </c>
      <c r="K48" s="6">
        <f t="shared" si="14"/>
        <v>0</v>
      </c>
      <c r="L48" s="6">
        <f t="shared" si="14"/>
        <v>0</v>
      </c>
      <c r="M48" s="6">
        <f t="shared" si="14"/>
        <v>0</v>
      </c>
      <c r="N48" s="6">
        <f t="shared" si="14"/>
        <v>0</v>
      </c>
      <c r="O48" s="6">
        <f t="shared" si="14"/>
        <v>0</v>
      </c>
      <c r="P48" s="6">
        <f t="shared" si="14"/>
        <v>0</v>
      </c>
      <c r="Q48" s="6">
        <f t="shared" si="14"/>
        <v>0</v>
      </c>
      <c r="R48" s="6">
        <f t="shared" si="14"/>
        <v>0</v>
      </c>
      <c r="S48" s="6">
        <f t="shared" si="14"/>
        <v>0</v>
      </c>
      <c r="T48" s="6">
        <f t="shared" si="14"/>
        <v>0</v>
      </c>
      <c r="U48" s="6">
        <f t="shared" si="14"/>
        <v>0</v>
      </c>
      <c r="V48" s="6">
        <f t="shared" si="14"/>
        <v>0</v>
      </c>
      <c r="W48" s="6">
        <f t="shared" si="14"/>
        <v>0</v>
      </c>
      <c r="X48" s="6">
        <f t="shared" si="14"/>
        <v>0</v>
      </c>
      <c r="Y48" s="6">
        <f t="shared" si="14"/>
        <v>0</v>
      </c>
      <c r="Z48" s="6">
        <f t="shared" si="14"/>
        <v>0</v>
      </c>
      <c r="AA48" s="6">
        <f t="shared" si="14"/>
        <v>0</v>
      </c>
    </row>
    <row r="49" spans="1:27" ht="22.5" customHeight="1">
      <c r="A49" s="49" t="s">
        <v>38</v>
      </c>
      <c r="F49" s="6"/>
      <c r="G49" s="6"/>
      <c r="H49" s="6"/>
      <c r="I49" s="6"/>
      <c r="J49" s="6"/>
      <c r="L49" s="6"/>
      <c r="M49" s="6"/>
      <c r="N49" s="6"/>
      <c r="O49" s="6"/>
      <c r="P49" s="6"/>
      <c r="Q49" s="6"/>
      <c r="R49" s="6"/>
      <c r="S49" s="6"/>
      <c r="T49" s="6"/>
      <c r="U49" s="6"/>
      <c r="V49" s="6"/>
      <c r="W49" s="6"/>
      <c r="X49" s="6"/>
      <c r="Y49" s="6"/>
      <c r="Z49" s="6"/>
      <c r="AA49" s="6"/>
    </row>
    <row r="50" spans="1:27" ht="22.5" customHeight="1">
      <c r="A50" s="51" t="s">
        <v>39</v>
      </c>
      <c r="B50" s="27"/>
      <c r="C50" s="25">
        <f t="shared" ref="C50:AA50" si="15">+C46+C47+C49+C48</f>
        <v>0</v>
      </c>
      <c r="D50" s="25">
        <f t="shared" si="15"/>
        <v>0</v>
      </c>
      <c r="E50" s="25">
        <f t="shared" si="15"/>
        <v>0</v>
      </c>
      <c r="F50" s="25">
        <f t="shared" si="15"/>
        <v>0</v>
      </c>
      <c r="G50" s="25">
        <f t="shared" si="15"/>
        <v>0</v>
      </c>
      <c r="H50" s="25">
        <f t="shared" si="15"/>
        <v>0</v>
      </c>
      <c r="I50" s="25">
        <f t="shared" si="15"/>
        <v>0</v>
      </c>
      <c r="J50" s="25">
        <f t="shared" si="15"/>
        <v>0</v>
      </c>
      <c r="K50" s="25">
        <f t="shared" si="15"/>
        <v>0</v>
      </c>
      <c r="L50" s="25">
        <f t="shared" si="15"/>
        <v>0</v>
      </c>
      <c r="M50" s="25">
        <f t="shared" si="15"/>
        <v>0</v>
      </c>
      <c r="N50" s="25">
        <f t="shared" si="15"/>
        <v>0</v>
      </c>
      <c r="O50" s="25">
        <f t="shared" si="15"/>
        <v>0</v>
      </c>
      <c r="P50" s="25">
        <f t="shared" si="15"/>
        <v>0</v>
      </c>
      <c r="Q50" s="25">
        <f t="shared" si="15"/>
        <v>0</v>
      </c>
      <c r="R50" s="25">
        <f t="shared" si="15"/>
        <v>0</v>
      </c>
      <c r="S50" s="25">
        <f t="shared" si="15"/>
        <v>0</v>
      </c>
      <c r="T50" s="25">
        <f t="shared" si="15"/>
        <v>0</v>
      </c>
      <c r="U50" s="25">
        <f t="shared" si="15"/>
        <v>0</v>
      </c>
      <c r="V50" s="25">
        <f t="shared" si="15"/>
        <v>0</v>
      </c>
      <c r="W50" s="25">
        <f t="shared" si="15"/>
        <v>0</v>
      </c>
      <c r="X50" s="25">
        <f t="shared" si="15"/>
        <v>0</v>
      </c>
      <c r="Y50" s="25">
        <f t="shared" si="15"/>
        <v>0</v>
      </c>
      <c r="Z50" s="25">
        <f t="shared" si="15"/>
        <v>0</v>
      </c>
      <c r="AA50" s="25">
        <f t="shared" si="15"/>
        <v>0</v>
      </c>
    </row>
    <row r="51" spans="1:27" ht="22.5" customHeight="1">
      <c r="A51" s="49" t="s">
        <v>40</v>
      </c>
      <c r="C51" s="50"/>
      <c r="D51" s="50"/>
      <c r="E51" s="50"/>
      <c r="F51" s="6"/>
      <c r="G51" s="6"/>
      <c r="H51" s="6"/>
      <c r="I51" s="6"/>
      <c r="J51" s="6"/>
      <c r="L51" s="6"/>
      <c r="M51" s="6"/>
      <c r="N51" s="6"/>
      <c r="O51" s="6"/>
      <c r="P51" s="6"/>
      <c r="Q51" s="6"/>
      <c r="R51" s="6"/>
      <c r="S51" s="6"/>
      <c r="T51" s="6"/>
      <c r="U51" s="6"/>
      <c r="V51" s="6"/>
      <c r="W51" s="6"/>
      <c r="X51" s="6"/>
      <c r="Y51" s="6"/>
      <c r="Z51" s="6"/>
      <c r="AA51" s="6"/>
    </row>
    <row r="52" spans="1:27" ht="22.5" customHeight="1">
      <c r="A52" s="49" t="s">
        <v>41</v>
      </c>
      <c r="C52" s="50"/>
      <c r="D52" s="50"/>
      <c r="E52" s="50"/>
      <c r="F52" s="6"/>
      <c r="G52" s="6"/>
      <c r="H52" s="6"/>
      <c r="I52" s="6"/>
      <c r="J52" s="6"/>
      <c r="L52" s="6"/>
      <c r="M52" s="6"/>
      <c r="N52" s="6"/>
      <c r="O52" s="6"/>
      <c r="P52" s="6"/>
      <c r="Q52" s="6"/>
      <c r="R52" s="6"/>
      <c r="S52" s="6"/>
      <c r="T52" s="6"/>
      <c r="U52" s="6"/>
      <c r="V52" s="6"/>
      <c r="W52" s="6"/>
      <c r="X52" s="6"/>
      <c r="Y52" s="6"/>
      <c r="Z52" s="6"/>
      <c r="AA52" s="6"/>
    </row>
    <row r="53" spans="1:27" ht="22.5" customHeight="1">
      <c r="A53" s="49" t="s">
        <v>42</v>
      </c>
      <c r="C53" s="50"/>
      <c r="D53" s="50"/>
      <c r="E53" s="50"/>
      <c r="F53" s="6"/>
      <c r="G53" s="6"/>
      <c r="H53" s="6"/>
      <c r="I53" s="6"/>
      <c r="J53" s="6"/>
      <c r="L53" s="6"/>
      <c r="M53" s="6"/>
      <c r="N53" s="6"/>
      <c r="O53" s="6"/>
      <c r="P53" s="6"/>
      <c r="Q53" s="6"/>
      <c r="R53" s="6"/>
      <c r="S53" s="6"/>
      <c r="T53" s="6"/>
      <c r="U53" s="6"/>
      <c r="V53" s="6"/>
      <c r="W53" s="6"/>
      <c r="X53" s="6"/>
      <c r="Y53" s="6"/>
      <c r="Z53" s="6"/>
      <c r="AA53" s="6"/>
    </row>
    <row r="54" spans="1:27" ht="22.5" customHeight="1">
      <c r="A54" s="49" t="s">
        <v>43</v>
      </c>
      <c r="C54" s="6">
        <f t="shared" ref="C54:AA54" si="16">+C17+C18+C21</f>
        <v>0</v>
      </c>
      <c r="D54" s="6">
        <f t="shared" si="16"/>
        <v>0</v>
      </c>
      <c r="E54" s="6">
        <f t="shared" si="16"/>
        <v>0</v>
      </c>
      <c r="F54" s="6">
        <f t="shared" si="16"/>
        <v>0</v>
      </c>
      <c r="G54" s="6">
        <f t="shared" si="16"/>
        <v>0</v>
      </c>
      <c r="H54" s="6">
        <f t="shared" si="16"/>
        <v>0</v>
      </c>
      <c r="I54" s="6">
        <f t="shared" si="16"/>
        <v>0</v>
      </c>
      <c r="J54" s="6">
        <f t="shared" si="16"/>
        <v>0</v>
      </c>
      <c r="K54" s="6">
        <f t="shared" si="16"/>
        <v>0</v>
      </c>
      <c r="L54" s="6">
        <f t="shared" si="16"/>
        <v>0</v>
      </c>
      <c r="M54" s="6">
        <f t="shared" si="16"/>
        <v>0</v>
      </c>
      <c r="N54" s="6">
        <f t="shared" si="16"/>
        <v>0</v>
      </c>
      <c r="O54" s="6">
        <f t="shared" si="16"/>
        <v>0</v>
      </c>
      <c r="P54" s="6">
        <f t="shared" si="16"/>
        <v>0</v>
      </c>
      <c r="Q54" s="6">
        <f t="shared" si="16"/>
        <v>0</v>
      </c>
      <c r="R54" s="6">
        <f t="shared" si="16"/>
        <v>0</v>
      </c>
      <c r="S54" s="6">
        <f t="shared" si="16"/>
        <v>0</v>
      </c>
      <c r="T54" s="6">
        <f t="shared" si="16"/>
        <v>0</v>
      </c>
      <c r="U54" s="6">
        <f t="shared" si="16"/>
        <v>0</v>
      </c>
      <c r="V54" s="6">
        <f t="shared" si="16"/>
        <v>0</v>
      </c>
      <c r="W54" s="6">
        <f t="shared" si="16"/>
        <v>0</v>
      </c>
      <c r="X54" s="6">
        <f t="shared" si="16"/>
        <v>0</v>
      </c>
      <c r="Y54" s="6">
        <f t="shared" si="16"/>
        <v>0</v>
      </c>
      <c r="Z54" s="6">
        <f t="shared" si="16"/>
        <v>0</v>
      </c>
      <c r="AA54" s="6">
        <f t="shared" si="16"/>
        <v>0</v>
      </c>
    </row>
    <row r="55" spans="1:27" ht="22.5" customHeight="1">
      <c r="A55" s="51" t="s">
        <v>44</v>
      </c>
      <c r="B55" s="27"/>
      <c r="C55" s="25">
        <f t="shared" ref="C55:AA55" si="17">+C50+C51+C52+C53-C54</f>
        <v>0</v>
      </c>
      <c r="D55" s="25">
        <f t="shared" si="17"/>
        <v>0</v>
      </c>
      <c r="E55" s="25">
        <f t="shared" si="17"/>
        <v>0</v>
      </c>
      <c r="F55" s="25">
        <f t="shared" si="17"/>
        <v>0</v>
      </c>
      <c r="G55" s="25">
        <f t="shared" si="17"/>
        <v>0</v>
      </c>
      <c r="H55" s="25">
        <f t="shared" si="17"/>
        <v>0</v>
      </c>
      <c r="I55" s="25">
        <f t="shared" si="17"/>
        <v>0</v>
      </c>
      <c r="J55" s="25">
        <f t="shared" si="17"/>
        <v>0</v>
      </c>
      <c r="K55" s="25">
        <f t="shared" si="17"/>
        <v>0</v>
      </c>
      <c r="L55" s="25">
        <f t="shared" si="17"/>
        <v>0</v>
      </c>
      <c r="M55" s="25">
        <f t="shared" si="17"/>
        <v>0</v>
      </c>
      <c r="N55" s="25">
        <f t="shared" si="17"/>
        <v>0</v>
      </c>
      <c r="O55" s="25">
        <f t="shared" si="17"/>
        <v>0</v>
      </c>
      <c r="P55" s="25">
        <f t="shared" si="17"/>
        <v>0</v>
      </c>
      <c r="Q55" s="25">
        <f t="shared" si="17"/>
        <v>0</v>
      </c>
      <c r="R55" s="25">
        <f t="shared" si="17"/>
        <v>0</v>
      </c>
      <c r="S55" s="25">
        <f t="shared" si="17"/>
        <v>0</v>
      </c>
      <c r="T55" s="25">
        <f t="shared" si="17"/>
        <v>0</v>
      </c>
      <c r="U55" s="25">
        <f t="shared" si="17"/>
        <v>0</v>
      </c>
      <c r="V55" s="25">
        <f t="shared" si="17"/>
        <v>0</v>
      </c>
      <c r="W55" s="25">
        <f t="shared" si="17"/>
        <v>0</v>
      </c>
      <c r="X55" s="25">
        <f t="shared" si="17"/>
        <v>0</v>
      </c>
      <c r="Y55" s="25">
        <f t="shared" si="17"/>
        <v>0</v>
      </c>
      <c r="Z55" s="25">
        <f t="shared" si="17"/>
        <v>0</v>
      </c>
      <c r="AA55" s="25">
        <f t="shared" si="17"/>
        <v>0</v>
      </c>
    </row>
    <row r="56" spans="1:27" s="53" customFormat="1" ht="22.5" customHeight="1">
      <c r="A56" s="52" t="s">
        <v>45</v>
      </c>
      <c r="C56" s="54">
        <f t="shared" ref="C56:N56" si="18">C87</f>
        <v>0</v>
      </c>
      <c r="D56" s="54">
        <f t="shared" si="18"/>
        <v>0</v>
      </c>
      <c r="E56" s="54">
        <f t="shared" si="18"/>
        <v>0</v>
      </c>
      <c r="F56" s="54">
        <f t="shared" si="18"/>
        <v>0</v>
      </c>
      <c r="G56" s="54">
        <f t="shared" si="18"/>
        <v>0</v>
      </c>
      <c r="H56" s="54">
        <f t="shared" si="18"/>
        <v>0</v>
      </c>
      <c r="I56" s="54">
        <f t="shared" si="18"/>
        <v>0</v>
      </c>
      <c r="J56" s="54">
        <f t="shared" si="18"/>
        <v>0</v>
      </c>
      <c r="K56" s="54">
        <f t="shared" si="18"/>
        <v>0</v>
      </c>
      <c r="L56" s="54">
        <f t="shared" si="18"/>
        <v>0</v>
      </c>
      <c r="M56" s="54">
        <f t="shared" si="18"/>
        <v>0</v>
      </c>
      <c r="N56" s="54">
        <f t="shared" si="18"/>
        <v>0</v>
      </c>
      <c r="O56" s="54"/>
      <c r="P56" s="54"/>
      <c r="Q56" s="54"/>
      <c r="R56" s="54"/>
      <c r="S56" s="54"/>
      <c r="T56" s="54"/>
      <c r="U56" s="54"/>
      <c r="V56" s="54"/>
      <c r="W56" s="54"/>
      <c r="X56" s="54"/>
      <c r="Y56" s="54"/>
      <c r="Z56" s="54"/>
      <c r="AA56" s="54"/>
    </row>
    <row r="57" spans="1:27" s="53" customFormat="1" ht="22.5" customHeight="1">
      <c r="A57" s="52" t="s">
        <v>46</v>
      </c>
      <c r="C57" s="54">
        <f t="shared" ref="C57:N57" si="19">C86</f>
        <v>0</v>
      </c>
      <c r="D57" s="54">
        <f t="shared" si="19"/>
        <v>0</v>
      </c>
      <c r="E57" s="54">
        <f t="shared" si="19"/>
        <v>0</v>
      </c>
      <c r="F57" s="54">
        <f t="shared" si="19"/>
        <v>0</v>
      </c>
      <c r="G57" s="54">
        <f t="shared" si="19"/>
        <v>0</v>
      </c>
      <c r="H57" s="54">
        <f t="shared" si="19"/>
        <v>0</v>
      </c>
      <c r="I57" s="54">
        <f t="shared" si="19"/>
        <v>0</v>
      </c>
      <c r="J57" s="54">
        <f t="shared" si="19"/>
        <v>0</v>
      </c>
      <c r="K57" s="54">
        <f t="shared" si="19"/>
        <v>0</v>
      </c>
      <c r="L57" s="54">
        <f t="shared" si="19"/>
        <v>0</v>
      </c>
      <c r="M57" s="54">
        <f t="shared" si="19"/>
        <v>0</v>
      </c>
      <c r="N57" s="54">
        <f t="shared" si="19"/>
        <v>0</v>
      </c>
      <c r="O57" s="54"/>
      <c r="P57" s="54"/>
      <c r="Q57" s="54"/>
      <c r="R57" s="54"/>
      <c r="S57" s="54"/>
      <c r="T57" s="54"/>
      <c r="U57" s="54"/>
      <c r="V57" s="54"/>
      <c r="W57" s="54"/>
      <c r="X57" s="54"/>
      <c r="Y57" s="54"/>
      <c r="Z57" s="54"/>
      <c r="AA57" s="54"/>
    </row>
    <row r="58" spans="1:27" ht="22.5" customHeight="1">
      <c r="A58" s="51" t="s">
        <v>47</v>
      </c>
      <c r="B58" s="27"/>
      <c r="C58" s="25">
        <f t="shared" ref="C58:AA58" si="20">+C55-C56-C57</f>
        <v>0</v>
      </c>
      <c r="D58" s="25">
        <f t="shared" si="20"/>
        <v>0</v>
      </c>
      <c r="E58" s="25">
        <f t="shared" si="20"/>
        <v>0</v>
      </c>
      <c r="F58" s="25">
        <f t="shared" si="20"/>
        <v>0</v>
      </c>
      <c r="G58" s="25">
        <f t="shared" si="20"/>
        <v>0</v>
      </c>
      <c r="H58" s="25">
        <f t="shared" si="20"/>
        <v>0</v>
      </c>
      <c r="I58" s="25">
        <f t="shared" si="20"/>
        <v>0</v>
      </c>
      <c r="J58" s="25">
        <f t="shared" si="20"/>
        <v>0</v>
      </c>
      <c r="K58" s="25">
        <f t="shared" si="20"/>
        <v>0</v>
      </c>
      <c r="L58" s="25">
        <f t="shared" si="20"/>
        <v>0</v>
      </c>
      <c r="M58" s="25">
        <f t="shared" si="20"/>
        <v>0</v>
      </c>
      <c r="N58" s="25">
        <f t="shared" si="20"/>
        <v>0</v>
      </c>
      <c r="O58" s="25">
        <f t="shared" si="20"/>
        <v>0</v>
      </c>
      <c r="P58" s="25">
        <f t="shared" si="20"/>
        <v>0</v>
      </c>
      <c r="Q58" s="25">
        <f t="shared" si="20"/>
        <v>0</v>
      </c>
      <c r="R58" s="25">
        <f t="shared" si="20"/>
        <v>0</v>
      </c>
      <c r="S58" s="25">
        <f t="shared" si="20"/>
        <v>0</v>
      </c>
      <c r="T58" s="25">
        <f t="shared" si="20"/>
        <v>0</v>
      </c>
      <c r="U58" s="25">
        <f t="shared" si="20"/>
        <v>0</v>
      </c>
      <c r="V58" s="25">
        <f t="shared" si="20"/>
        <v>0</v>
      </c>
      <c r="W58" s="25">
        <f t="shared" si="20"/>
        <v>0</v>
      </c>
      <c r="X58" s="25">
        <f t="shared" si="20"/>
        <v>0</v>
      </c>
      <c r="Y58" s="25">
        <f t="shared" si="20"/>
        <v>0</v>
      </c>
      <c r="Z58" s="25">
        <f t="shared" si="20"/>
        <v>0</v>
      </c>
      <c r="AA58" s="25">
        <f t="shared" si="20"/>
        <v>0</v>
      </c>
    </row>
    <row r="59" spans="1:27" ht="22.5" customHeight="1">
      <c r="A59" s="51" t="s">
        <v>48</v>
      </c>
      <c r="B59" s="27"/>
      <c r="C59" s="25">
        <f>+C58</f>
        <v>0</v>
      </c>
      <c r="D59" s="25">
        <f t="shared" ref="D59:AA59" si="21">+C59+D58</f>
        <v>0</v>
      </c>
      <c r="E59" s="25">
        <f t="shared" si="21"/>
        <v>0</v>
      </c>
      <c r="F59" s="25">
        <f t="shared" si="21"/>
        <v>0</v>
      </c>
      <c r="G59" s="25">
        <f t="shared" si="21"/>
        <v>0</v>
      </c>
      <c r="H59" s="25">
        <f t="shared" si="21"/>
        <v>0</v>
      </c>
      <c r="I59" s="25">
        <f t="shared" si="21"/>
        <v>0</v>
      </c>
      <c r="J59" s="25">
        <f t="shared" si="21"/>
        <v>0</v>
      </c>
      <c r="K59" s="25">
        <f t="shared" si="21"/>
        <v>0</v>
      </c>
      <c r="L59" s="25">
        <f t="shared" si="21"/>
        <v>0</v>
      </c>
      <c r="M59" s="25">
        <f t="shared" si="21"/>
        <v>0</v>
      </c>
      <c r="N59" s="25">
        <f t="shared" si="21"/>
        <v>0</v>
      </c>
      <c r="O59" s="25">
        <f t="shared" si="21"/>
        <v>0</v>
      </c>
      <c r="P59" s="25">
        <f t="shared" si="21"/>
        <v>0</v>
      </c>
      <c r="Q59" s="25">
        <f t="shared" si="21"/>
        <v>0</v>
      </c>
      <c r="R59" s="25">
        <f t="shared" si="21"/>
        <v>0</v>
      </c>
      <c r="S59" s="25">
        <f t="shared" si="21"/>
        <v>0</v>
      </c>
      <c r="T59" s="25">
        <f t="shared" si="21"/>
        <v>0</v>
      </c>
      <c r="U59" s="25">
        <f t="shared" si="21"/>
        <v>0</v>
      </c>
      <c r="V59" s="25">
        <f t="shared" si="21"/>
        <v>0</v>
      </c>
      <c r="W59" s="25">
        <f t="shared" si="21"/>
        <v>0</v>
      </c>
      <c r="X59" s="25">
        <f t="shared" si="21"/>
        <v>0</v>
      </c>
      <c r="Y59" s="25">
        <f t="shared" si="21"/>
        <v>0</v>
      </c>
      <c r="Z59" s="25">
        <f t="shared" si="21"/>
        <v>0</v>
      </c>
      <c r="AA59" s="25">
        <f t="shared" si="21"/>
        <v>0</v>
      </c>
    </row>
    <row r="60" spans="1:27" ht="22.5" customHeight="1">
      <c r="A60" s="10"/>
      <c r="B60" s="10"/>
      <c r="C60" s="11"/>
      <c r="D60" s="11"/>
      <c r="E60" s="11"/>
      <c r="F60" s="11"/>
      <c r="G60" s="11"/>
      <c r="H60" s="11"/>
      <c r="I60" s="11"/>
      <c r="J60" s="11"/>
      <c r="K60" s="11"/>
      <c r="L60" s="11"/>
      <c r="M60" s="11"/>
      <c r="N60" s="11"/>
      <c r="O60" s="11"/>
      <c r="P60" s="11"/>
      <c r="Q60" s="11"/>
      <c r="R60" s="11"/>
      <c r="S60" s="11"/>
      <c r="T60" s="11"/>
      <c r="U60" s="11"/>
      <c r="V60" s="11"/>
      <c r="W60" s="11"/>
      <c r="X60" s="11"/>
      <c r="Y60" s="11"/>
      <c r="Z60" s="11"/>
      <c r="AA60" s="11"/>
    </row>
    <row r="61" spans="1:27" ht="22.5" customHeight="1">
      <c r="A61" s="10"/>
      <c r="B61" s="10"/>
      <c r="C61" s="11"/>
      <c r="D61" s="11"/>
      <c r="E61" s="11"/>
      <c r="F61" s="11"/>
      <c r="G61" s="11"/>
      <c r="H61" s="11"/>
      <c r="I61" s="11"/>
      <c r="J61" s="11"/>
      <c r="K61" s="11"/>
      <c r="L61" s="11"/>
      <c r="M61" s="11"/>
      <c r="N61" s="11"/>
      <c r="O61" s="11"/>
      <c r="P61" s="11"/>
      <c r="Q61" s="11"/>
      <c r="R61" s="11"/>
      <c r="S61" s="11"/>
      <c r="T61" s="11"/>
      <c r="U61" s="11"/>
      <c r="V61" s="11"/>
      <c r="W61" s="11"/>
      <c r="X61" s="11"/>
      <c r="Y61" s="11"/>
      <c r="Z61" s="11"/>
      <c r="AA61" s="11"/>
    </row>
    <row r="62" spans="1:27" ht="35.25" customHeight="1">
      <c r="A62" s="33" t="s">
        <v>49</v>
      </c>
      <c r="B62" s="5" t="s">
        <v>3</v>
      </c>
      <c r="C62" s="9">
        <f>C45</f>
        <v>1</v>
      </c>
      <c r="D62" s="9"/>
      <c r="E62" s="9">
        <f t="shared" ref="E62:AA62" si="22">E45</f>
        <v>3</v>
      </c>
      <c r="F62" s="9">
        <f t="shared" si="22"/>
        <v>4</v>
      </c>
      <c r="G62" s="9">
        <f t="shared" si="22"/>
        <v>5</v>
      </c>
      <c r="H62" s="9">
        <f t="shared" si="22"/>
        <v>6</v>
      </c>
      <c r="I62" s="9">
        <f t="shared" si="22"/>
        <v>7</v>
      </c>
      <c r="J62" s="9">
        <f t="shared" si="22"/>
        <v>8</v>
      </c>
      <c r="K62" s="9">
        <f t="shared" si="22"/>
        <v>9</v>
      </c>
      <c r="L62" s="9">
        <f t="shared" si="22"/>
        <v>10</v>
      </c>
      <c r="M62" s="9">
        <f t="shared" si="22"/>
        <v>11</v>
      </c>
      <c r="N62" s="9">
        <f t="shared" si="22"/>
        <v>12</v>
      </c>
      <c r="O62" s="9">
        <f t="shared" si="22"/>
        <v>13</v>
      </c>
      <c r="P62" s="9">
        <f t="shared" si="22"/>
        <v>14</v>
      </c>
      <c r="Q62" s="9">
        <f t="shared" si="22"/>
        <v>15</v>
      </c>
      <c r="R62" s="9">
        <f t="shared" si="22"/>
        <v>16</v>
      </c>
      <c r="S62" s="9">
        <f t="shared" si="22"/>
        <v>17</v>
      </c>
      <c r="T62" s="9">
        <f t="shared" si="22"/>
        <v>18</v>
      </c>
      <c r="U62" s="9">
        <f t="shared" si="22"/>
        <v>19</v>
      </c>
      <c r="V62" s="9">
        <f t="shared" si="22"/>
        <v>20</v>
      </c>
      <c r="W62" s="9">
        <f t="shared" si="22"/>
        <v>21</v>
      </c>
      <c r="X62" s="9">
        <f t="shared" si="22"/>
        <v>22</v>
      </c>
      <c r="Y62" s="9">
        <f t="shared" si="22"/>
        <v>23</v>
      </c>
      <c r="Z62" s="9">
        <f t="shared" si="22"/>
        <v>24</v>
      </c>
      <c r="AA62" s="9">
        <f t="shared" si="22"/>
        <v>25</v>
      </c>
    </row>
    <row r="63" spans="1:27" ht="18" customHeight="1">
      <c r="F63" s="6"/>
      <c r="G63" s="6"/>
      <c r="H63" s="6"/>
      <c r="I63" s="6"/>
      <c r="J63" s="6"/>
      <c r="L63" s="6"/>
      <c r="M63" s="6"/>
      <c r="N63" s="6"/>
      <c r="O63" s="6"/>
      <c r="P63" s="6"/>
      <c r="Q63" s="6"/>
      <c r="R63" s="6"/>
      <c r="S63" s="6"/>
      <c r="T63" s="6"/>
      <c r="U63" s="6"/>
      <c r="V63" s="6"/>
      <c r="W63" s="6"/>
      <c r="X63" s="6"/>
      <c r="Y63" s="6"/>
      <c r="Z63" s="6"/>
      <c r="AA63" s="6"/>
    </row>
    <row r="64" spans="1:27" ht="27.75" customHeight="1">
      <c r="A64" s="10" t="s">
        <v>50</v>
      </c>
      <c r="C64" s="6">
        <f>-C51+C59</f>
        <v>0</v>
      </c>
      <c r="D64" s="6">
        <f>-D51+D59</f>
        <v>0</v>
      </c>
      <c r="E64" s="6">
        <f t="shared" ref="E64:AA64" si="23">+E58</f>
        <v>0</v>
      </c>
      <c r="F64" s="6">
        <f t="shared" si="23"/>
        <v>0</v>
      </c>
      <c r="G64" s="6">
        <f t="shared" si="23"/>
        <v>0</v>
      </c>
      <c r="H64" s="6">
        <f t="shared" si="23"/>
        <v>0</v>
      </c>
      <c r="I64" s="6">
        <f t="shared" si="23"/>
        <v>0</v>
      </c>
      <c r="J64" s="6">
        <f t="shared" si="23"/>
        <v>0</v>
      </c>
      <c r="K64" s="6">
        <f t="shared" si="23"/>
        <v>0</v>
      </c>
      <c r="L64" s="6">
        <f t="shared" si="23"/>
        <v>0</v>
      </c>
      <c r="M64" s="6">
        <f t="shared" si="23"/>
        <v>0</v>
      </c>
      <c r="N64" s="6">
        <f t="shared" si="23"/>
        <v>0</v>
      </c>
      <c r="O64" s="6">
        <f t="shared" si="23"/>
        <v>0</v>
      </c>
      <c r="P64" s="6">
        <f t="shared" si="23"/>
        <v>0</v>
      </c>
      <c r="Q64" s="6">
        <f t="shared" si="23"/>
        <v>0</v>
      </c>
      <c r="R64" s="6">
        <f t="shared" si="23"/>
        <v>0</v>
      </c>
      <c r="S64" s="6">
        <f t="shared" si="23"/>
        <v>0</v>
      </c>
      <c r="T64" s="6">
        <f t="shared" si="23"/>
        <v>0</v>
      </c>
      <c r="U64" s="6">
        <f t="shared" si="23"/>
        <v>0</v>
      </c>
      <c r="V64" s="6">
        <f t="shared" si="23"/>
        <v>0</v>
      </c>
      <c r="W64" s="6">
        <f t="shared" si="23"/>
        <v>0</v>
      </c>
      <c r="X64" s="6">
        <f t="shared" si="23"/>
        <v>0</v>
      </c>
      <c r="Y64" s="6">
        <f t="shared" si="23"/>
        <v>0</v>
      </c>
      <c r="Z64" s="6">
        <f t="shared" si="23"/>
        <v>0</v>
      </c>
      <c r="AA64" s="6">
        <f t="shared" si="23"/>
        <v>0</v>
      </c>
    </row>
    <row r="66" spans="1:27" ht="18" customHeight="1">
      <c r="A66" s="14" t="s">
        <v>51</v>
      </c>
      <c r="B66" s="14"/>
      <c r="C66" s="55">
        <f t="shared" ref="C66:AA66" si="24">IF(C56+C57=0,0,+C50/(C56+C57))</f>
        <v>0</v>
      </c>
      <c r="D66" s="55">
        <f t="shared" si="24"/>
        <v>0</v>
      </c>
      <c r="E66" s="55">
        <f t="shared" si="24"/>
        <v>0</v>
      </c>
      <c r="F66" s="55">
        <f t="shared" si="24"/>
        <v>0</v>
      </c>
      <c r="G66" s="55">
        <f t="shared" si="24"/>
        <v>0</v>
      </c>
      <c r="H66" s="55">
        <f t="shared" si="24"/>
        <v>0</v>
      </c>
      <c r="I66" s="55">
        <f t="shared" si="24"/>
        <v>0</v>
      </c>
      <c r="J66" s="55">
        <f t="shared" si="24"/>
        <v>0</v>
      </c>
      <c r="K66" s="55">
        <f t="shared" si="24"/>
        <v>0</v>
      </c>
      <c r="L66" s="55">
        <f t="shared" si="24"/>
        <v>0</v>
      </c>
      <c r="M66" s="55">
        <f t="shared" si="24"/>
        <v>0</v>
      </c>
      <c r="N66" s="55">
        <f t="shared" si="24"/>
        <v>0</v>
      </c>
      <c r="O66" s="55">
        <f t="shared" si="24"/>
        <v>0</v>
      </c>
      <c r="P66" s="55">
        <f t="shared" si="24"/>
        <v>0</v>
      </c>
      <c r="Q66" s="55">
        <f t="shared" si="24"/>
        <v>0</v>
      </c>
      <c r="R66" s="55">
        <f t="shared" si="24"/>
        <v>0</v>
      </c>
      <c r="S66" s="55">
        <f t="shared" si="24"/>
        <v>0</v>
      </c>
      <c r="T66" s="55">
        <f t="shared" si="24"/>
        <v>0</v>
      </c>
      <c r="U66" s="55">
        <f t="shared" si="24"/>
        <v>0</v>
      </c>
      <c r="V66" s="55">
        <f t="shared" si="24"/>
        <v>0</v>
      </c>
      <c r="W66" s="55">
        <f t="shared" si="24"/>
        <v>0</v>
      </c>
      <c r="X66" s="55">
        <f t="shared" si="24"/>
        <v>0</v>
      </c>
      <c r="Y66" s="55">
        <f t="shared" si="24"/>
        <v>0</v>
      </c>
      <c r="Z66" s="55">
        <f t="shared" si="24"/>
        <v>0</v>
      </c>
      <c r="AA66" s="55">
        <f t="shared" si="24"/>
        <v>0</v>
      </c>
    </row>
    <row r="67" spans="1:27" ht="18" customHeight="1">
      <c r="B67" s="10"/>
      <c r="C67" s="11"/>
      <c r="D67" s="11"/>
      <c r="E67" s="11"/>
      <c r="F67" s="10"/>
      <c r="G67" s="12"/>
      <c r="H67" s="10"/>
      <c r="I67" s="10"/>
      <c r="J67" s="10"/>
      <c r="K67" s="11"/>
      <c r="L67" s="10"/>
      <c r="M67" s="10"/>
      <c r="N67" s="10"/>
      <c r="O67" s="10"/>
      <c r="P67" s="10"/>
      <c r="Q67" s="10"/>
      <c r="R67" s="10"/>
      <c r="S67" s="10"/>
      <c r="T67" s="10"/>
      <c r="U67" s="10"/>
      <c r="V67" s="10"/>
      <c r="W67" s="10"/>
      <c r="X67" s="10"/>
      <c r="Y67" s="10"/>
      <c r="Z67" s="10"/>
      <c r="AA67" s="10"/>
    </row>
    <row r="68" spans="1:27" ht="18" customHeight="1">
      <c r="A68" s="14" t="s">
        <v>52</v>
      </c>
      <c r="B68" s="14"/>
      <c r="C68" s="56">
        <f>IF((C85)=0,0,+NPV($B$87,C55:$N$55)/(C85))</f>
        <v>0</v>
      </c>
      <c r="D68" s="56">
        <f>IF((D85)=0,0,+NPV($B$87,D55:$N$55)/(D85))</f>
        <v>0</v>
      </c>
      <c r="E68" s="56">
        <f>IF((E85)=0,0,+NPV($B$87,E55:$N$55)/(E85))</f>
        <v>0</v>
      </c>
      <c r="F68" s="56">
        <f>IF((F85)=0,0,+NPV($B$87,F55:$N$55)/(F85))</f>
        <v>0</v>
      </c>
      <c r="G68" s="56">
        <f>IF((G85)=0,0,+NPV($B$87,G55:$N$55)/(G85))</f>
        <v>0</v>
      </c>
      <c r="H68" s="56">
        <f>IF((H85)=0,0,+NPV($B$87,H55:$N$55)/(H85))</f>
        <v>0</v>
      </c>
      <c r="I68" s="56">
        <f>IF((I85)=0,0,+NPV($B$87,I55:$N$55)/(I85))</f>
        <v>0</v>
      </c>
      <c r="J68" s="56">
        <f>IF((J85)=0,0,+NPV($B$87,J55:$N$55)/(J85))</f>
        <v>0</v>
      </c>
      <c r="K68" s="56">
        <f>IF((K85)=0,0,+NPV($B$87,K55:$N$55)/(K85))</f>
        <v>0</v>
      </c>
      <c r="L68" s="56">
        <f>IF((L85)=0,0,+NPV($B$87,L55:$N$55)/(L85))</f>
        <v>0</v>
      </c>
      <c r="M68" s="56">
        <f>IF((M85)=0,0,+NPV($B$87,M55:$N$55)/(M85))</f>
        <v>0</v>
      </c>
      <c r="N68" s="56">
        <v>0</v>
      </c>
      <c r="O68" s="56">
        <f>IF((O85)=0,0,+NPV($B$87,$N55:O$55)/(-O85))</f>
        <v>0</v>
      </c>
      <c r="P68" s="56">
        <f>IF((P85)=0,0,+NPV($B$87,$N55:P$55)/(-P85))</f>
        <v>0</v>
      </c>
      <c r="Q68" s="56">
        <f>IF((Q85)=0,0,+NPV($B$87,$N55:Q$55)/(-Q85))</f>
        <v>0</v>
      </c>
      <c r="R68" s="56">
        <f>IF((R85)=0,0,+NPV($B$87,$N55:R$55)/(-R85))</f>
        <v>0</v>
      </c>
      <c r="S68" s="56">
        <f>IF((S85)=0,0,+NPV($B$87,$N55:S$55)/(-S85))</f>
        <v>0</v>
      </c>
      <c r="T68" s="56">
        <f>IF((T85)=0,0,+NPV($B$87,$N55:T$55)/(-T85))</f>
        <v>0</v>
      </c>
      <c r="U68" s="56">
        <f>IF((U85)=0,0,+NPV($B$87,$N55:U$55)/(-U85))</f>
        <v>0</v>
      </c>
      <c r="V68" s="56">
        <f>IF((V85)=0,0,+NPV($B$87,$N55:V$55)/(-V85))</f>
        <v>0</v>
      </c>
      <c r="W68" s="56">
        <f>IF((W85)=0,0,+NPV($B$87,$N55:W$55)/(-W85))</f>
        <v>0</v>
      </c>
      <c r="X68" s="56">
        <f>IF((X85)=0,0,+NPV($B$87,$N55:X$55)/(-X85))</f>
        <v>0</v>
      </c>
      <c r="Y68" s="56">
        <f>IF((Y85)=0,0,+NPV($B$87,$N55:Y$55)/(-Y85))</f>
        <v>0</v>
      </c>
      <c r="Z68" s="56">
        <f>IF((Z85)=0,0,+NPV($B$87,$N55:Z$55)/(-Z85))</f>
        <v>0</v>
      </c>
      <c r="AA68" s="56">
        <f>IF((AA85)=0,0,+NPV($B$87,$N55:AA$55)/(-AA85))</f>
        <v>0</v>
      </c>
    </row>
    <row r="69" spans="1:27" ht="18" customHeight="1">
      <c r="B69" s="10"/>
      <c r="C69" s="11"/>
      <c r="D69" s="11"/>
      <c r="E69" s="11"/>
      <c r="F69" s="10"/>
      <c r="G69" s="12"/>
      <c r="H69" s="10"/>
      <c r="I69" s="10"/>
      <c r="J69" s="10"/>
      <c r="K69" s="11"/>
      <c r="L69" s="10"/>
      <c r="M69" s="10"/>
      <c r="N69" s="10"/>
      <c r="O69" s="10"/>
      <c r="P69" s="10"/>
      <c r="Q69" s="10"/>
      <c r="R69" s="10"/>
      <c r="S69" s="10"/>
      <c r="T69" s="10"/>
      <c r="U69" s="10"/>
      <c r="V69" s="10"/>
      <c r="W69" s="10"/>
      <c r="X69" s="10"/>
      <c r="Y69" s="10"/>
      <c r="Z69" s="10"/>
      <c r="AA69" s="10"/>
    </row>
    <row r="70" spans="1:27" ht="18" customHeight="1">
      <c r="A70" s="14" t="s">
        <v>53</v>
      </c>
      <c r="B70" s="14"/>
      <c r="C70" s="57" t="e">
        <f>+IRR((C50:AA50),0)</f>
        <v>#NUM!</v>
      </c>
      <c r="D70" s="58"/>
      <c r="E70" s="22"/>
      <c r="F70" s="14"/>
      <c r="G70" s="59"/>
      <c r="H70" s="14"/>
      <c r="I70" s="14"/>
      <c r="J70" s="14"/>
      <c r="K70" s="22"/>
      <c r="L70" s="14"/>
      <c r="M70" s="14"/>
      <c r="N70" s="14"/>
      <c r="O70" s="14"/>
      <c r="P70" s="14"/>
      <c r="Q70" s="14"/>
      <c r="R70" s="14"/>
      <c r="S70" s="14"/>
      <c r="T70" s="14"/>
      <c r="U70" s="14"/>
      <c r="V70" s="14"/>
      <c r="W70" s="14"/>
      <c r="X70" s="14"/>
      <c r="Y70" s="14"/>
      <c r="Z70" s="14"/>
      <c r="AA70" s="14"/>
    </row>
    <row r="71" spans="1:27" ht="18" customHeight="1">
      <c r="B71" s="10"/>
      <c r="C71" s="11"/>
      <c r="D71" s="11"/>
      <c r="E71" s="11"/>
      <c r="F71" s="10"/>
      <c r="G71" s="12"/>
      <c r="H71" s="10"/>
      <c r="I71" s="10"/>
      <c r="J71" s="10"/>
      <c r="K71" s="11"/>
      <c r="L71" s="10"/>
      <c r="M71" s="10"/>
      <c r="N71" s="10"/>
      <c r="O71" s="10"/>
      <c r="P71" s="10"/>
      <c r="Q71" s="10"/>
      <c r="R71" s="10"/>
      <c r="S71" s="10"/>
      <c r="T71" s="10"/>
      <c r="U71" s="10"/>
      <c r="V71" s="10"/>
      <c r="W71" s="10"/>
      <c r="X71" s="10"/>
      <c r="Y71" s="10"/>
      <c r="Z71" s="10"/>
      <c r="AA71" s="10"/>
    </row>
    <row r="72" spans="1:27" ht="18" customHeight="1">
      <c r="A72" s="14" t="s">
        <v>54</v>
      </c>
      <c r="B72" s="14"/>
      <c r="C72" s="60">
        <f>+NPV(B73,C50:AA50)</f>
        <v>0</v>
      </c>
      <c r="D72" s="22"/>
      <c r="E72" s="22"/>
      <c r="F72" s="14"/>
      <c r="G72" s="59"/>
      <c r="H72" s="14"/>
      <c r="I72" s="14"/>
      <c r="J72" s="14"/>
      <c r="K72" s="22"/>
      <c r="L72" s="14"/>
      <c r="M72" s="14"/>
      <c r="N72" s="14"/>
      <c r="O72" s="14"/>
      <c r="P72" s="14"/>
      <c r="Q72" s="14"/>
      <c r="R72" s="14"/>
      <c r="S72" s="14"/>
      <c r="T72" s="14"/>
      <c r="U72" s="14"/>
      <c r="V72" s="14"/>
      <c r="W72" s="14"/>
      <c r="X72" s="14"/>
      <c r="Y72" s="14"/>
      <c r="Z72" s="14"/>
      <c r="AA72" s="14"/>
    </row>
    <row r="73" spans="1:27" ht="18" customHeight="1">
      <c r="A73" s="61" t="s">
        <v>55</v>
      </c>
      <c r="B73" s="62"/>
      <c r="C73" s="11"/>
      <c r="D73" s="11"/>
      <c r="E73" s="11"/>
      <c r="F73" s="10"/>
      <c r="G73" s="12"/>
      <c r="H73" s="10"/>
      <c r="I73" s="10"/>
      <c r="J73" s="10"/>
      <c r="K73" s="11"/>
      <c r="L73" s="10"/>
      <c r="M73" s="10"/>
      <c r="N73" s="10"/>
      <c r="O73" s="10"/>
      <c r="P73" s="10"/>
      <c r="Q73" s="10"/>
      <c r="R73" s="10"/>
      <c r="S73" s="10"/>
      <c r="T73" s="10"/>
      <c r="U73" s="10"/>
      <c r="V73" s="10"/>
      <c r="W73" s="10"/>
      <c r="X73" s="10"/>
      <c r="Y73" s="10"/>
      <c r="Z73" s="10"/>
      <c r="AA73" s="10"/>
    </row>
    <row r="74" spans="1:27" ht="18" customHeight="1">
      <c r="B74" s="10"/>
      <c r="C74" s="11"/>
      <c r="D74" s="11"/>
      <c r="E74" s="11"/>
      <c r="F74" s="10"/>
      <c r="G74" s="12"/>
      <c r="H74" s="10"/>
      <c r="I74" s="10"/>
      <c r="J74" s="10"/>
      <c r="K74" s="11"/>
      <c r="L74" s="10"/>
      <c r="M74" s="10"/>
      <c r="N74" s="10"/>
      <c r="O74" s="10"/>
      <c r="P74" s="10"/>
      <c r="Q74" s="10"/>
      <c r="R74" s="10"/>
      <c r="S74" s="10"/>
      <c r="T74" s="10"/>
      <c r="U74" s="10"/>
      <c r="V74" s="10"/>
      <c r="W74" s="10"/>
      <c r="X74" s="10"/>
      <c r="Y74" s="10"/>
      <c r="Z74" s="10"/>
      <c r="AA74" s="10"/>
    </row>
    <row r="75" spans="1:27" ht="18" customHeight="1">
      <c r="A75" s="14" t="s">
        <v>56</v>
      </c>
      <c r="B75" s="14"/>
      <c r="C75" s="57" t="e">
        <f>+IRR(C64:AA64)</f>
        <v>#NUM!</v>
      </c>
      <c r="D75" s="58"/>
      <c r="E75" s="22"/>
      <c r="F75" s="14"/>
      <c r="G75" s="59"/>
      <c r="H75" s="14"/>
      <c r="I75" s="14"/>
      <c r="J75" s="14"/>
      <c r="K75" s="22"/>
      <c r="L75" s="14"/>
      <c r="M75" s="14"/>
      <c r="N75" s="14"/>
      <c r="O75" s="14"/>
      <c r="P75" s="14"/>
      <c r="Q75" s="14"/>
      <c r="R75" s="14"/>
      <c r="S75" s="14"/>
      <c r="T75" s="14"/>
      <c r="U75" s="14"/>
      <c r="V75" s="14"/>
      <c r="W75" s="14"/>
      <c r="X75" s="14"/>
      <c r="Y75" s="14"/>
      <c r="Z75" s="14"/>
      <c r="AA75" s="14"/>
    </row>
    <row r="76" spans="1:27" ht="18" customHeight="1">
      <c r="B76" s="10"/>
      <c r="C76" s="11"/>
      <c r="D76" s="11"/>
      <c r="E76" s="11"/>
      <c r="F76" s="10"/>
      <c r="G76" s="12"/>
      <c r="H76" s="10"/>
      <c r="I76" s="10"/>
      <c r="J76" s="10"/>
      <c r="K76" s="11"/>
      <c r="L76" s="10"/>
      <c r="M76" s="10"/>
      <c r="N76" s="10"/>
      <c r="O76" s="10"/>
      <c r="P76" s="10"/>
      <c r="Q76" s="10"/>
      <c r="R76" s="10"/>
      <c r="S76" s="10"/>
      <c r="T76" s="10"/>
      <c r="U76" s="10"/>
      <c r="V76" s="10"/>
      <c r="W76" s="10"/>
      <c r="X76" s="10"/>
      <c r="Y76" s="10"/>
      <c r="Z76" s="10"/>
      <c r="AA76" s="10"/>
    </row>
    <row r="77" spans="1:27" ht="18" customHeight="1">
      <c r="A77" s="14" t="s">
        <v>57</v>
      </c>
      <c r="B77" s="14"/>
      <c r="C77" s="60">
        <f>+NPV(B78,C64:AA64)</f>
        <v>0</v>
      </c>
      <c r="D77" s="22"/>
      <c r="E77" s="22"/>
      <c r="F77" s="14"/>
      <c r="G77" s="59"/>
      <c r="H77" s="14"/>
      <c r="I77" s="14"/>
      <c r="J77" s="14"/>
      <c r="K77" s="22"/>
      <c r="L77" s="14"/>
      <c r="M77" s="14"/>
      <c r="N77" s="14"/>
      <c r="O77" s="14"/>
      <c r="P77" s="14"/>
      <c r="Q77" s="14"/>
      <c r="R77" s="14"/>
      <c r="S77" s="14"/>
      <c r="T77" s="14"/>
      <c r="U77" s="14"/>
      <c r="V77" s="14"/>
      <c r="W77" s="14"/>
      <c r="X77" s="14"/>
      <c r="Y77" s="14"/>
      <c r="Z77" s="14"/>
      <c r="AA77" s="14"/>
    </row>
    <row r="78" spans="1:27" ht="18" customHeight="1">
      <c r="A78" s="61" t="s">
        <v>55</v>
      </c>
      <c r="B78" s="62"/>
      <c r="C78" s="11"/>
      <c r="D78" s="11"/>
      <c r="E78" s="11"/>
      <c r="F78" s="10"/>
      <c r="G78" s="12"/>
      <c r="H78" s="10"/>
      <c r="I78" s="10"/>
      <c r="J78" s="10"/>
      <c r="K78" s="11"/>
      <c r="L78" s="10"/>
      <c r="M78" s="10"/>
      <c r="N78" s="10"/>
      <c r="O78" s="10"/>
      <c r="P78" s="10"/>
      <c r="Q78" s="10"/>
      <c r="R78" s="10"/>
      <c r="S78" s="10"/>
      <c r="T78" s="10"/>
      <c r="U78" s="10"/>
      <c r="V78" s="10"/>
      <c r="W78" s="10"/>
      <c r="X78" s="10"/>
      <c r="Y78" s="10"/>
      <c r="Z78" s="10"/>
      <c r="AA78" s="10"/>
    </row>
    <row r="79" spans="1:27" ht="18" customHeight="1">
      <c r="A79" s="61"/>
      <c r="B79" s="63"/>
      <c r="C79" s="11"/>
      <c r="D79" s="11"/>
      <c r="E79" s="11"/>
      <c r="F79" s="10"/>
      <c r="G79" s="12"/>
      <c r="H79" s="10"/>
      <c r="I79" s="10"/>
      <c r="J79" s="10"/>
      <c r="K79" s="11"/>
      <c r="L79" s="10"/>
      <c r="M79" s="10"/>
      <c r="N79" s="10"/>
      <c r="O79" s="10"/>
      <c r="P79" s="10"/>
      <c r="Q79" s="10"/>
      <c r="R79" s="10"/>
      <c r="S79" s="10"/>
      <c r="T79" s="10"/>
      <c r="U79" s="10"/>
      <c r="V79" s="10"/>
      <c r="W79" s="10"/>
      <c r="X79" s="10"/>
      <c r="Y79" s="10"/>
      <c r="Z79" s="10"/>
      <c r="AA79" s="10"/>
    </row>
    <row r="80" spans="1:27" ht="18" customHeight="1">
      <c r="A80" s="61"/>
      <c r="B80" s="63"/>
      <c r="C80" s="11"/>
      <c r="D80" s="11"/>
      <c r="E80" s="11"/>
      <c r="F80" s="10"/>
      <c r="G80" s="12"/>
      <c r="H80" s="10"/>
      <c r="I80" s="10"/>
      <c r="J80" s="10"/>
      <c r="K80" s="11"/>
      <c r="L80" s="10"/>
      <c r="M80" s="10"/>
      <c r="N80" s="10"/>
      <c r="O80" s="10"/>
      <c r="P80" s="10"/>
      <c r="Q80" s="10"/>
      <c r="R80" s="10"/>
      <c r="S80" s="10"/>
      <c r="T80" s="10"/>
      <c r="U80" s="10"/>
      <c r="V80" s="10"/>
      <c r="W80" s="10"/>
      <c r="X80" s="10"/>
      <c r="Y80" s="10"/>
      <c r="Z80" s="10"/>
      <c r="AA80" s="10"/>
    </row>
    <row r="81" spans="1:27" ht="18" customHeight="1">
      <c r="A81" s="61"/>
      <c r="B81" s="63"/>
      <c r="C81" s="11"/>
      <c r="D81" s="11"/>
      <c r="E81" s="11"/>
      <c r="F81" s="10"/>
      <c r="G81" s="12"/>
      <c r="H81" s="10"/>
      <c r="I81" s="10"/>
      <c r="J81" s="10"/>
      <c r="K81" s="11"/>
      <c r="L81" s="10"/>
      <c r="M81" s="10"/>
      <c r="N81" s="10"/>
      <c r="O81" s="10"/>
      <c r="P81" s="10"/>
      <c r="Q81" s="10"/>
      <c r="R81" s="10"/>
      <c r="S81" s="10"/>
      <c r="T81" s="10"/>
      <c r="U81" s="10"/>
      <c r="V81" s="10"/>
      <c r="W81" s="10"/>
      <c r="X81" s="10"/>
      <c r="Y81" s="10"/>
      <c r="Z81" s="10"/>
      <c r="AA81" s="10"/>
    </row>
    <row r="83" spans="1:27" ht="36.75" customHeight="1">
      <c r="A83" s="33" t="s">
        <v>58</v>
      </c>
      <c r="B83" s="5" t="s">
        <v>3</v>
      </c>
      <c r="C83" s="9">
        <v>1</v>
      </c>
      <c r="D83" s="9">
        <v>2</v>
      </c>
      <c r="E83" s="9">
        <v>3</v>
      </c>
      <c r="F83" s="9">
        <v>4</v>
      </c>
      <c r="G83" s="9">
        <v>5</v>
      </c>
      <c r="H83" s="9">
        <v>6</v>
      </c>
      <c r="I83" s="9">
        <v>7</v>
      </c>
      <c r="J83" s="9">
        <v>8</v>
      </c>
      <c r="K83" s="9">
        <v>9</v>
      </c>
      <c r="L83" s="9">
        <v>10</v>
      </c>
      <c r="M83" s="9">
        <v>11</v>
      </c>
      <c r="N83" s="9">
        <v>12</v>
      </c>
    </row>
    <row r="84" spans="1:27" ht="24" customHeight="1">
      <c r="A84" s="64" t="s">
        <v>59</v>
      </c>
      <c r="B84" s="65">
        <f>C52+D52</f>
        <v>0</v>
      </c>
      <c r="C84" s="66"/>
      <c r="D84" s="67"/>
      <c r="E84" s="68">
        <f>IF(B86&gt;0,PMT(B87,B86,-$B$84),0)</f>
        <v>0</v>
      </c>
      <c r="F84" s="68">
        <f t="shared" ref="F84:N84" si="25">+E84</f>
        <v>0</v>
      </c>
      <c r="G84" s="68">
        <f t="shared" si="25"/>
        <v>0</v>
      </c>
      <c r="H84" s="68">
        <f t="shared" si="25"/>
        <v>0</v>
      </c>
      <c r="I84" s="68">
        <f t="shared" si="25"/>
        <v>0</v>
      </c>
      <c r="J84" s="68">
        <f t="shared" si="25"/>
        <v>0</v>
      </c>
      <c r="K84" s="68">
        <f t="shared" si="25"/>
        <v>0</v>
      </c>
      <c r="L84" s="68">
        <f t="shared" si="25"/>
        <v>0</v>
      </c>
      <c r="M84" s="68">
        <f t="shared" si="25"/>
        <v>0</v>
      </c>
      <c r="N84" s="68">
        <f t="shared" si="25"/>
        <v>0</v>
      </c>
    </row>
    <row r="85" spans="1:27" ht="24" customHeight="1">
      <c r="A85" s="69" t="s">
        <v>60</v>
      </c>
      <c r="B85" s="70"/>
      <c r="C85" s="71">
        <f>C52</f>
        <v>0</v>
      </c>
      <c r="D85" s="71">
        <f>C85+D52</f>
        <v>0</v>
      </c>
      <c r="E85" s="71">
        <f>+B84-E86</f>
        <v>0</v>
      </c>
      <c r="F85" s="71">
        <f t="shared" ref="F85:N85" si="26">+E85-F86</f>
        <v>0</v>
      </c>
      <c r="G85" s="71">
        <f t="shared" si="26"/>
        <v>0</v>
      </c>
      <c r="H85" s="71">
        <f t="shared" si="26"/>
        <v>0</v>
      </c>
      <c r="I85" s="71">
        <f t="shared" si="26"/>
        <v>0</v>
      </c>
      <c r="J85" s="71">
        <f t="shared" si="26"/>
        <v>0</v>
      </c>
      <c r="K85" s="71">
        <f t="shared" si="26"/>
        <v>0</v>
      </c>
      <c r="L85" s="71">
        <f t="shared" si="26"/>
        <v>0</v>
      </c>
      <c r="M85" s="71">
        <f t="shared" si="26"/>
        <v>0</v>
      </c>
      <c r="N85" s="71">
        <f t="shared" si="26"/>
        <v>0</v>
      </c>
    </row>
    <row r="86" spans="1:27" ht="24" customHeight="1">
      <c r="A86" s="72" t="s">
        <v>61</v>
      </c>
      <c r="B86" s="73"/>
      <c r="C86" s="71"/>
      <c r="D86" s="71"/>
      <c r="E86" s="71">
        <f t="shared" ref="E86:N86" si="27">+E84-E87</f>
        <v>0</v>
      </c>
      <c r="F86" s="71">
        <f t="shared" si="27"/>
        <v>0</v>
      </c>
      <c r="G86" s="71">
        <f t="shared" si="27"/>
        <v>0</v>
      </c>
      <c r="H86" s="71">
        <f t="shared" si="27"/>
        <v>0</v>
      </c>
      <c r="I86" s="71">
        <f t="shared" si="27"/>
        <v>0</v>
      </c>
      <c r="J86" s="71">
        <f t="shared" si="27"/>
        <v>0</v>
      </c>
      <c r="K86" s="71">
        <f t="shared" si="27"/>
        <v>0</v>
      </c>
      <c r="L86" s="71">
        <f t="shared" si="27"/>
        <v>0</v>
      </c>
      <c r="M86" s="71">
        <f t="shared" si="27"/>
        <v>0</v>
      </c>
      <c r="N86" s="71">
        <f t="shared" si="27"/>
        <v>0</v>
      </c>
    </row>
    <row r="87" spans="1:27" ht="24" customHeight="1">
      <c r="A87" s="72" t="s">
        <v>62</v>
      </c>
      <c r="B87" s="74"/>
      <c r="C87" s="71">
        <f>C85*$B87</f>
        <v>0</v>
      </c>
      <c r="D87" s="71">
        <f>D85*$B87</f>
        <v>0</v>
      </c>
      <c r="E87" s="71">
        <f>+B84*$B87</f>
        <v>0</v>
      </c>
      <c r="F87" s="71">
        <f t="shared" ref="F87:N87" si="28">+E85*$B87</f>
        <v>0</v>
      </c>
      <c r="G87" s="71">
        <f t="shared" si="28"/>
        <v>0</v>
      </c>
      <c r="H87" s="71">
        <f t="shared" si="28"/>
        <v>0</v>
      </c>
      <c r="I87" s="71">
        <f t="shared" si="28"/>
        <v>0</v>
      </c>
      <c r="J87" s="71">
        <f t="shared" si="28"/>
        <v>0</v>
      </c>
      <c r="K87" s="71">
        <f t="shared" si="28"/>
        <v>0</v>
      </c>
      <c r="L87" s="71">
        <f t="shared" si="28"/>
        <v>0</v>
      </c>
      <c r="M87" s="71">
        <f t="shared" si="28"/>
        <v>0</v>
      </c>
      <c r="N87" s="71">
        <f t="shared" si="28"/>
        <v>0</v>
      </c>
    </row>
    <row r="88" spans="1:27" ht="24" customHeight="1">
      <c r="C88" s="5"/>
      <c r="D88" s="5"/>
      <c r="E88" s="5"/>
      <c r="G88" s="5"/>
      <c r="K88" s="5"/>
    </row>
    <row r="89" spans="1:27" ht="24" customHeight="1">
      <c r="C89" s="5"/>
      <c r="D89" s="5"/>
      <c r="E89" s="5"/>
      <c r="G89" s="5"/>
      <c r="K89" s="5"/>
    </row>
    <row r="90" spans="1:27" ht="18" customHeight="1">
      <c r="C90" s="23"/>
      <c r="D90" s="23"/>
    </row>
    <row r="94" spans="1:27" ht="18" customHeight="1">
      <c r="C94" s="75"/>
      <c r="D94" s="75"/>
    </row>
    <row r="95" spans="1:27" ht="18" customHeight="1">
      <c r="C95" s="75"/>
      <c r="D95" s="75"/>
    </row>
    <row r="96" spans="1:27" ht="18" customHeight="1">
      <c r="C96" s="5"/>
      <c r="D96" s="5"/>
    </row>
    <row r="98" spans="3:4" ht="18" customHeight="1">
      <c r="C98" s="13"/>
      <c r="D98" s="13"/>
    </row>
    <row r="99" spans="3:4" ht="18" customHeight="1">
      <c r="C99" s="13"/>
      <c r="D99" s="13"/>
    </row>
    <row r="100" spans="3:4" ht="18" customHeight="1">
      <c r="C100" s="13"/>
      <c r="D100" s="13"/>
    </row>
    <row r="101" spans="3:4" ht="18" customHeight="1">
      <c r="C101" s="75"/>
      <c r="D101" s="75"/>
    </row>
    <row r="102" spans="3:4" ht="18" customHeight="1">
      <c r="C102" s="75"/>
      <c r="D102" s="75"/>
    </row>
  </sheetData>
  <sheetProtection selectLockedCells="1" selectUnlockedCells="1"/>
  <pageMargins left="0.7" right="0.7" top="0.3" bottom="0.3" header="0.3" footer="0.3"/>
  <pageSetup paperSize="77" scale="18" firstPageNumber="0" orientation="landscape" horizontalDpi="300" verticalDpi="300" r:id="rId1"/>
  <headerFooter alignWithMargins="0"/>
  <colBreaks count="2" manualBreakCount="2">
    <brk id="16" max="1048575" man="1"/>
    <brk id="17" max="1048575" man="1"/>
  </colBreaks>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7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1</vt:i4>
      </vt:variant>
    </vt:vector>
  </HeadingPairs>
  <TitlesOfParts>
    <vt:vector size="4" baseType="lpstr">
      <vt:lpstr>PREMESSE_E_LEGENDA</vt:lpstr>
      <vt:lpstr>Piano_Economico_Finanziario</vt:lpstr>
      <vt:lpstr>Foglio1</vt:lpstr>
      <vt:lpstr>Piano_Economico_Finanziario!Area_stampa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Serena</dc:creator>
  <cp:lastModifiedBy>Serena</cp:lastModifiedBy>
  <cp:lastPrinted>2021-12-16T13:45:32Z</cp:lastPrinted>
  <dcterms:created xsi:type="dcterms:W3CDTF">2021-11-12T07:58:05Z</dcterms:created>
  <dcterms:modified xsi:type="dcterms:W3CDTF">2021-12-16T13:45:46Z</dcterms:modified>
</cp:coreProperties>
</file>